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9320" windowHeight="7485" tabRatio="799"/>
  </bookViews>
  <sheets>
    <sheet name="Column definitions" sheetId="53" r:id="rId1"/>
    <sheet name="TOT recap" sheetId="65" r:id="rId2"/>
    <sheet name="asparagus" sheetId="67" r:id="rId3"/>
    <sheet name="beans" sheetId="68" r:id="rId4"/>
    <sheet name="carrots" sheetId="69" r:id="rId5"/>
    <sheet name="garlic" sheetId="70" r:id="rId6"/>
    <sheet name="greens" sheetId="71" r:id="rId7"/>
    <sheet name="lettuce" sheetId="72" r:id="rId8"/>
    <sheet name="onions" sheetId="73" r:id="rId9"/>
    <sheet name="potatoes" sheetId="74" r:id="rId10"/>
    <sheet name="sweet pot" sheetId="75" r:id="rId11"/>
    <sheet name="squash" sheetId="76" r:id="rId12"/>
    <sheet name="tomatoes" sheetId="77" r:id="rId13"/>
  </sheets>
  <definedNames>
    <definedName name="_xlnm.Print_Area" localSheetId="2">asparagus!$A$1:$S$16</definedName>
    <definedName name="_xlnm.Print_Area" localSheetId="3">beans!$A$1:$Y$17</definedName>
    <definedName name="_xlnm.Print_Area" localSheetId="4">carrots!$A$1:$AB$16</definedName>
    <definedName name="_xlnm.Print_Area" localSheetId="5">garlic!$A$1:$Y$17</definedName>
    <definedName name="_xlnm.Print_Area" localSheetId="6">greens!$A$1:$V$18</definedName>
    <definedName name="_xlnm.Print_Area" localSheetId="7">lettuce!$A$1:$V$21</definedName>
    <definedName name="_xlnm.Print_Area" localSheetId="8">onions!$A$1:$V$20</definedName>
    <definedName name="_xlnm.Print_Area" localSheetId="9">potatoes!$A$1:$AH$20</definedName>
    <definedName name="_xlnm.Print_Area" localSheetId="11">squash!$A$1:$V$22</definedName>
    <definedName name="_xlnm.Print_Area" localSheetId="10">'sweet pot'!$A$1:$V$15</definedName>
    <definedName name="_xlnm.Print_Area" localSheetId="12">tomatoes!$A$1:$T$18</definedName>
    <definedName name="_xlnm.Print_Area" localSheetId="1">'TOT recap'!$AH$1:$AW$82</definedName>
    <definedName name="_xlnm.Print_Titles" localSheetId="1">'TOT recap'!$1:$4</definedName>
  </definedNames>
  <calcPr calcId="125725"/>
</workbook>
</file>

<file path=xl/calcChain.xml><?xml version="1.0" encoding="utf-8"?>
<calcChain xmlns="http://schemas.openxmlformats.org/spreadsheetml/2006/main">
  <c r="AF42" i="65"/>
  <c r="AF43"/>
  <c r="AF41"/>
  <c r="AF40"/>
  <c r="L16" i="72"/>
  <c r="L17"/>
  <c r="L15"/>
  <c r="L14"/>
  <c r="I14"/>
  <c r="I16"/>
  <c r="O19"/>
  <c r="AF37" i="65"/>
  <c r="AB37"/>
  <c r="AR38"/>
  <c r="AF39"/>
  <c r="AF38"/>
  <c r="AV38" s="1"/>
  <c r="O39"/>
  <c r="O38"/>
  <c r="AV26"/>
  <c r="AT26"/>
  <c r="O27"/>
  <c r="O26"/>
  <c r="AF27"/>
  <c r="AF26"/>
  <c r="P17" i="77"/>
  <c r="O17"/>
  <c r="N17"/>
  <c r="P16"/>
  <c r="O16"/>
  <c r="N16"/>
  <c r="P15"/>
  <c r="O15"/>
  <c r="N15"/>
  <c r="P14"/>
  <c r="O14"/>
  <c r="N14"/>
  <c r="R21" i="76"/>
  <c r="Q21"/>
  <c r="P21"/>
  <c r="O21"/>
  <c r="R20"/>
  <c r="Q20"/>
  <c r="P20"/>
  <c r="O20"/>
  <c r="R19"/>
  <c r="Q19"/>
  <c r="P19"/>
  <c r="O19"/>
  <c r="R18"/>
  <c r="Q18"/>
  <c r="P18"/>
  <c r="O18"/>
  <c r="R17"/>
  <c r="Q17"/>
  <c r="P17"/>
  <c r="O17"/>
  <c r="R16"/>
  <c r="Q16"/>
  <c r="P16"/>
  <c r="O16"/>
  <c r="R15"/>
  <c r="Q15"/>
  <c r="P15"/>
  <c r="O15"/>
  <c r="R14"/>
  <c r="Q14"/>
  <c r="P14"/>
  <c r="O14"/>
  <c r="R15" i="75"/>
  <c r="Q15"/>
  <c r="P15"/>
  <c r="O15"/>
  <c r="R14"/>
  <c r="Q14"/>
  <c r="P14"/>
  <c r="O14"/>
  <c r="AD20" i="74"/>
  <c r="AC20"/>
  <c r="AB20"/>
  <c r="AA20"/>
  <c r="Z20"/>
  <c r="Y20"/>
  <c r="X20"/>
  <c r="W20"/>
  <c r="AD19"/>
  <c r="AC19"/>
  <c r="AB19"/>
  <c r="AA19"/>
  <c r="Z19"/>
  <c r="Y19"/>
  <c r="X19"/>
  <c r="W19"/>
  <c r="AD18"/>
  <c r="AC18"/>
  <c r="AB18"/>
  <c r="AA18"/>
  <c r="Z18"/>
  <c r="Y18"/>
  <c r="X18"/>
  <c r="W18"/>
  <c r="AD17"/>
  <c r="AC17"/>
  <c r="AB17"/>
  <c r="AA17"/>
  <c r="Z17"/>
  <c r="Y17"/>
  <c r="X17"/>
  <c r="W17"/>
  <c r="AD16"/>
  <c r="AC16"/>
  <c r="AB16"/>
  <c r="AA16"/>
  <c r="Z16"/>
  <c r="Y16"/>
  <c r="X16"/>
  <c r="W16"/>
  <c r="AD15"/>
  <c r="AC15"/>
  <c r="AB15"/>
  <c r="AA15"/>
  <c r="Z15"/>
  <c r="Y15"/>
  <c r="X15"/>
  <c r="W15"/>
  <c r="AD14"/>
  <c r="AC14"/>
  <c r="AB14"/>
  <c r="AA14"/>
  <c r="Z14"/>
  <c r="Y14"/>
  <c r="X14"/>
  <c r="W14"/>
  <c r="R19" i="73"/>
  <c r="Q19"/>
  <c r="P19"/>
  <c r="O19"/>
  <c r="R18"/>
  <c r="Q18"/>
  <c r="P18"/>
  <c r="O18"/>
  <c r="R17"/>
  <c r="Q17"/>
  <c r="P17"/>
  <c r="O17"/>
  <c r="R16"/>
  <c r="Q16"/>
  <c r="P16"/>
  <c r="O16"/>
  <c r="R15"/>
  <c r="Q15"/>
  <c r="P15"/>
  <c r="O15"/>
  <c r="R14"/>
  <c r="Q14"/>
  <c r="P14"/>
  <c r="O14"/>
  <c r="J20" i="72"/>
  <c r="K19"/>
  <c r="C20"/>
  <c r="D19"/>
  <c r="Q20"/>
  <c r="P20"/>
  <c r="O20"/>
  <c r="Q19"/>
  <c r="P19"/>
  <c r="R17"/>
  <c r="Q17"/>
  <c r="P17"/>
  <c r="O17"/>
  <c r="R16"/>
  <c r="Q16"/>
  <c r="P16"/>
  <c r="O16"/>
  <c r="R15"/>
  <c r="Q15"/>
  <c r="P15"/>
  <c r="O15"/>
  <c r="R14"/>
  <c r="Q14"/>
  <c r="P14"/>
  <c r="O14"/>
  <c r="R17" i="71"/>
  <c r="Q17"/>
  <c r="P17"/>
  <c r="O17"/>
  <c r="R16"/>
  <c r="Q16"/>
  <c r="P16"/>
  <c r="O16"/>
  <c r="R15"/>
  <c r="Q15"/>
  <c r="P15"/>
  <c r="O15"/>
  <c r="R14"/>
  <c r="Q14"/>
  <c r="P14"/>
  <c r="O14"/>
  <c r="T16" i="70"/>
  <c r="S16"/>
  <c r="R16"/>
  <c r="Q16"/>
  <c r="N16"/>
  <c r="F16"/>
  <c r="T15"/>
  <c r="S15"/>
  <c r="R15"/>
  <c r="Q15"/>
  <c r="N15"/>
  <c r="F15"/>
  <c r="U14"/>
  <c r="T14"/>
  <c r="S14"/>
  <c r="R14"/>
  <c r="Q14"/>
  <c r="X15" i="69"/>
  <c r="W15"/>
  <c r="V15"/>
  <c r="U15"/>
  <c r="T15"/>
  <c r="S15"/>
  <c r="X14"/>
  <c r="W14"/>
  <c r="V14"/>
  <c r="U14"/>
  <c r="T14"/>
  <c r="S14"/>
  <c r="U17" i="68"/>
  <c r="T17"/>
  <c r="S17"/>
  <c r="R17"/>
  <c r="Q17"/>
  <c r="U16"/>
  <c r="T16"/>
  <c r="S16"/>
  <c r="R16"/>
  <c r="Q16"/>
  <c r="U15"/>
  <c r="T15"/>
  <c r="S15"/>
  <c r="R15"/>
  <c r="Q15"/>
  <c r="U14"/>
  <c r="T14"/>
  <c r="S14"/>
  <c r="R14"/>
  <c r="Q14"/>
  <c r="U16" i="70" l="1"/>
  <c r="U15"/>
  <c r="O15" i="67" l="1"/>
  <c r="N15"/>
  <c r="M15"/>
  <c r="O14"/>
  <c r="N14"/>
  <c r="M14"/>
  <c r="AJ32" i="65"/>
  <c r="AK32"/>
  <c r="AL32"/>
  <c r="AM32"/>
  <c r="AN32"/>
  <c r="AO32"/>
  <c r="AP32"/>
  <c r="AQ32"/>
  <c r="AR32"/>
  <c r="AS32"/>
  <c r="AT32"/>
  <c r="AU32"/>
  <c r="AJ31"/>
  <c r="AK31"/>
  <c r="AL31"/>
  <c r="AM31"/>
  <c r="AN31"/>
  <c r="AO31"/>
  <c r="AP31"/>
  <c r="AQ31"/>
  <c r="AR31"/>
  <c r="AS31"/>
  <c r="AT31"/>
  <c r="AU31"/>
  <c r="AI31"/>
  <c r="AI32"/>
  <c r="AF32"/>
  <c r="AF31"/>
  <c r="AV31" s="1"/>
  <c r="O32"/>
  <c r="AV32" s="1"/>
  <c r="O31"/>
  <c r="AV6"/>
  <c r="AV7"/>
  <c r="AV8"/>
  <c r="AV9"/>
  <c r="AV10"/>
  <c r="AV11"/>
  <c r="AV12"/>
  <c r="AV13"/>
  <c r="AV14"/>
  <c r="AV15"/>
  <c r="AV16"/>
  <c r="AV17"/>
  <c r="AV18"/>
  <c r="AV19"/>
  <c r="AV20"/>
  <c r="AV21"/>
  <c r="AV22"/>
  <c r="AV23"/>
  <c r="AV24"/>
  <c r="AV25"/>
  <c r="AV27"/>
  <c r="AV28"/>
  <c r="AV29"/>
  <c r="AV30"/>
  <c r="AV33"/>
  <c r="AV34"/>
  <c r="AV35"/>
  <c r="AV36"/>
  <c r="AV37"/>
  <c r="AV39"/>
  <c r="AV40"/>
  <c r="AV41"/>
  <c r="AV42"/>
  <c r="AV43"/>
  <c r="AV44"/>
  <c r="AV45"/>
  <c r="AV46"/>
  <c r="AV47"/>
  <c r="AV48"/>
  <c r="AV49"/>
  <c r="AV50"/>
  <c r="AV51"/>
  <c r="AV52"/>
  <c r="AV53"/>
  <c r="AV54"/>
  <c r="AV55"/>
  <c r="AV56"/>
  <c r="AV57"/>
  <c r="AV58"/>
  <c r="AV59"/>
  <c r="AV60"/>
  <c r="AV61"/>
  <c r="AV62"/>
  <c r="AV63"/>
  <c r="AV64"/>
  <c r="AV65"/>
  <c r="AV66"/>
  <c r="AV67"/>
  <c r="AV68"/>
  <c r="AV69"/>
  <c r="AV70"/>
  <c r="AV71"/>
  <c r="AV72"/>
  <c r="AV73"/>
  <c r="AV74"/>
  <c r="AV75"/>
  <c r="AV76"/>
  <c r="AV77"/>
  <c r="AV78"/>
  <c r="AV79"/>
  <c r="AV80"/>
  <c r="AV81"/>
  <c r="AV82"/>
  <c r="AV5"/>
  <c r="AI6"/>
  <c r="AJ6"/>
  <c r="AK6"/>
  <c r="AL6"/>
  <c r="AM6"/>
  <c r="AN6"/>
  <c r="AO6"/>
  <c r="AP6"/>
  <c r="AQ6"/>
  <c r="AR6"/>
  <c r="AS6"/>
  <c r="AT6"/>
  <c r="AU6"/>
  <c r="AI7"/>
  <c r="AJ7"/>
  <c r="AK7"/>
  <c r="AL7"/>
  <c r="AM7"/>
  <c r="AN7"/>
  <c r="AO7"/>
  <c r="AP7"/>
  <c r="AQ7"/>
  <c r="AR7"/>
  <c r="AS7"/>
  <c r="AT7"/>
  <c r="AU7"/>
  <c r="AI8"/>
  <c r="AJ8"/>
  <c r="AK8"/>
  <c r="AL8"/>
  <c r="AM8"/>
  <c r="AN8"/>
  <c r="AO8"/>
  <c r="AP8"/>
  <c r="AQ8"/>
  <c r="AR8"/>
  <c r="AS8"/>
  <c r="AT8"/>
  <c r="AU8"/>
  <c r="AI9"/>
  <c r="AJ9"/>
  <c r="AK9"/>
  <c r="AL9"/>
  <c r="AM9"/>
  <c r="AN9"/>
  <c r="AO9"/>
  <c r="AP9"/>
  <c r="AQ9"/>
  <c r="AR9"/>
  <c r="AS9"/>
  <c r="AT9"/>
  <c r="AU9"/>
  <c r="AI10"/>
  <c r="AJ10"/>
  <c r="AK10"/>
  <c r="AL10"/>
  <c r="AM10"/>
  <c r="AN10"/>
  <c r="AO10"/>
  <c r="AP10"/>
  <c r="AQ10"/>
  <c r="AR10"/>
  <c r="AS10"/>
  <c r="AT10"/>
  <c r="AU10"/>
  <c r="AI11"/>
  <c r="AJ11"/>
  <c r="AK11"/>
  <c r="AL11"/>
  <c r="AM11"/>
  <c r="AN11"/>
  <c r="AO11"/>
  <c r="AP11"/>
  <c r="AQ11"/>
  <c r="AR11"/>
  <c r="AS11"/>
  <c r="AT11"/>
  <c r="AU11"/>
  <c r="AI12"/>
  <c r="AJ12"/>
  <c r="AK12"/>
  <c r="AL12"/>
  <c r="AM12"/>
  <c r="AN12"/>
  <c r="AO12"/>
  <c r="AP12"/>
  <c r="AQ12"/>
  <c r="AR12"/>
  <c r="AS12"/>
  <c r="AT12"/>
  <c r="AU12"/>
  <c r="AI13"/>
  <c r="AJ13"/>
  <c r="AK13"/>
  <c r="AL13"/>
  <c r="AM13"/>
  <c r="AN13"/>
  <c r="AO13"/>
  <c r="AP13"/>
  <c r="AQ13"/>
  <c r="AR13"/>
  <c r="AS13"/>
  <c r="AT13"/>
  <c r="AU13"/>
  <c r="AI14"/>
  <c r="AJ14"/>
  <c r="AK14"/>
  <c r="AL14"/>
  <c r="AM14"/>
  <c r="AN14"/>
  <c r="AO14"/>
  <c r="AP14"/>
  <c r="AQ14"/>
  <c r="AR14"/>
  <c r="AS14"/>
  <c r="AT14"/>
  <c r="AU14"/>
  <c r="AI15"/>
  <c r="AJ15"/>
  <c r="AK15"/>
  <c r="AL15"/>
  <c r="AM15"/>
  <c r="AN15"/>
  <c r="AO15"/>
  <c r="AP15"/>
  <c r="AQ15"/>
  <c r="AR15"/>
  <c r="AS15"/>
  <c r="AT15"/>
  <c r="AU15"/>
  <c r="AI16"/>
  <c r="AJ16"/>
  <c r="AK16"/>
  <c r="AL16"/>
  <c r="AM16"/>
  <c r="AN16"/>
  <c r="AO16"/>
  <c r="AP16"/>
  <c r="AQ16"/>
  <c r="AR16"/>
  <c r="AS16"/>
  <c r="AT16"/>
  <c r="AU16"/>
  <c r="AI17"/>
  <c r="AJ17"/>
  <c r="AK17"/>
  <c r="AL17"/>
  <c r="AM17"/>
  <c r="AN17"/>
  <c r="AO17"/>
  <c r="AP17"/>
  <c r="AQ17"/>
  <c r="AR17"/>
  <c r="AS17"/>
  <c r="AT17"/>
  <c r="AU17"/>
  <c r="AI18"/>
  <c r="AJ18"/>
  <c r="AK18"/>
  <c r="AL18"/>
  <c r="AM18"/>
  <c r="AN18"/>
  <c r="AO18"/>
  <c r="AP18"/>
  <c r="AQ18"/>
  <c r="AR18"/>
  <c r="AS18"/>
  <c r="AT18"/>
  <c r="AU18"/>
  <c r="AI19"/>
  <c r="AJ19"/>
  <c r="AK19"/>
  <c r="AL19"/>
  <c r="AM19"/>
  <c r="AN19"/>
  <c r="AO19"/>
  <c r="AP19"/>
  <c r="AQ19"/>
  <c r="AR19"/>
  <c r="AS19"/>
  <c r="AT19"/>
  <c r="AU19"/>
  <c r="AI20"/>
  <c r="AJ20"/>
  <c r="AK20"/>
  <c r="AL20"/>
  <c r="AM20"/>
  <c r="AN20"/>
  <c r="AO20"/>
  <c r="AP20"/>
  <c r="AQ20"/>
  <c r="AR20"/>
  <c r="AS20"/>
  <c r="AT20"/>
  <c r="AU20"/>
  <c r="AI21"/>
  <c r="AJ21"/>
  <c r="AK21"/>
  <c r="AL21"/>
  <c r="AM21"/>
  <c r="AN21"/>
  <c r="AO21"/>
  <c r="AP21"/>
  <c r="AQ21"/>
  <c r="AR21"/>
  <c r="AS21"/>
  <c r="AT21"/>
  <c r="AU21"/>
  <c r="AI22"/>
  <c r="AJ22"/>
  <c r="AK22"/>
  <c r="AL22"/>
  <c r="AM22"/>
  <c r="AN22"/>
  <c r="AO22"/>
  <c r="AP22"/>
  <c r="AQ22"/>
  <c r="AR22"/>
  <c r="AS22"/>
  <c r="AT22"/>
  <c r="AU22"/>
  <c r="AI23"/>
  <c r="AJ23"/>
  <c r="AK23"/>
  <c r="AL23"/>
  <c r="AM23"/>
  <c r="AN23"/>
  <c r="AO23"/>
  <c r="AP23"/>
  <c r="AQ23"/>
  <c r="AR23"/>
  <c r="AS23"/>
  <c r="AT23"/>
  <c r="AU23"/>
  <c r="AI24"/>
  <c r="AJ24"/>
  <c r="AK24"/>
  <c r="AL24"/>
  <c r="AM24"/>
  <c r="AN24"/>
  <c r="AO24"/>
  <c r="AP24"/>
  <c r="AQ24"/>
  <c r="AR24"/>
  <c r="AS24"/>
  <c r="AT24"/>
  <c r="AU24"/>
  <c r="AI25"/>
  <c r="AJ25"/>
  <c r="AK25"/>
  <c r="AL25"/>
  <c r="AM25"/>
  <c r="AN25"/>
  <c r="AO25"/>
  <c r="AP25"/>
  <c r="AQ25"/>
  <c r="AR25"/>
  <c r="AS25"/>
  <c r="AT25"/>
  <c r="AU25"/>
  <c r="AI27"/>
  <c r="AJ27"/>
  <c r="AK27"/>
  <c r="AL27"/>
  <c r="AM27"/>
  <c r="AN27"/>
  <c r="AO27"/>
  <c r="AP27"/>
  <c r="AQ27"/>
  <c r="AR27"/>
  <c r="AS27"/>
  <c r="AT27"/>
  <c r="AU27"/>
  <c r="AI28"/>
  <c r="AJ28"/>
  <c r="AK28"/>
  <c r="AL28"/>
  <c r="AM28"/>
  <c r="AN28"/>
  <c r="AO28"/>
  <c r="AP28"/>
  <c r="AQ28"/>
  <c r="AR28"/>
  <c r="AS28"/>
  <c r="AT28"/>
  <c r="AU28"/>
  <c r="AI29"/>
  <c r="AJ29"/>
  <c r="AK29"/>
  <c r="AL29"/>
  <c r="AM29"/>
  <c r="AN29"/>
  <c r="AO29"/>
  <c r="AP29"/>
  <c r="AQ29"/>
  <c r="AR29"/>
  <c r="AS29"/>
  <c r="AT29"/>
  <c r="AU29"/>
  <c r="AI30"/>
  <c r="AJ30"/>
  <c r="AK30"/>
  <c r="AL30"/>
  <c r="AM30"/>
  <c r="AN30"/>
  <c r="AO30"/>
  <c r="AP30"/>
  <c r="AQ30"/>
  <c r="AR30"/>
  <c r="AS30"/>
  <c r="AT30"/>
  <c r="AU30"/>
  <c r="AI33"/>
  <c r="AJ33"/>
  <c r="AK33"/>
  <c r="AL33"/>
  <c r="AM33"/>
  <c r="AN33"/>
  <c r="AO33"/>
  <c r="AP33"/>
  <c r="AQ33"/>
  <c r="AR33"/>
  <c r="AS33"/>
  <c r="AT33"/>
  <c r="AU33"/>
  <c r="AI34"/>
  <c r="AJ34"/>
  <c r="AK34"/>
  <c r="AL34"/>
  <c r="AM34"/>
  <c r="AN34"/>
  <c r="AO34"/>
  <c r="AP34"/>
  <c r="AQ34"/>
  <c r="AR34"/>
  <c r="AS34"/>
  <c r="AT34"/>
  <c r="AU34"/>
  <c r="AI35"/>
  <c r="AJ35"/>
  <c r="AK35"/>
  <c r="AL35"/>
  <c r="AM35"/>
  <c r="AN35"/>
  <c r="AO35"/>
  <c r="AP35"/>
  <c r="AQ35"/>
  <c r="AR35"/>
  <c r="AS35"/>
  <c r="AT35"/>
  <c r="AU35"/>
  <c r="AI36"/>
  <c r="AJ36"/>
  <c r="AK36"/>
  <c r="AL36"/>
  <c r="AM36"/>
  <c r="AN36"/>
  <c r="AO36"/>
  <c r="AP36"/>
  <c r="AQ36"/>
  <c r="AR36"/>
  <c r="AS36"/>
  <c r="AT36"/>
  <c r="AU36"/>
  <c r="AI37"/>
  <c r="AJ37"/>
  <c r="AK37"/>
  <c r="AL37"/>
  <c r="AM37"/>
  <c r="AN37"/>
  <c r="AO37"/>
  <c r="AP37"/>
  <c r="AQ37"/>
  <c r="AR37"/>
  <c r="AS37"/>
  <c r="AT37"/>
  <c r="AU37"/>
  <c r="AI39"/>
  <c r="AJ39"/>
  <c r="AK39"/>
  <c r="AL39"/>
  <c r="AM39"/>
  <c r="AN39"/>
  <c r="AO39"/>
  <c r="AP39"/>
  <c r="AQ39"/>
  <c r="AR39"/>
  <c r="AS39"/>
  <c r="AT39"/>
  <c r="AU39"/>
  <c r="AI40"/>
  <c r="AJ40"/>
  <c r="AK40"/>
  <c r="AL40"/>
  <c r="AM40"/>
  <c r="AN40"/>
  <c r="AO40"/>
  <c r="AP40"/>
  <c r="AQ40"/>
  <c r="AR40"/>
  <c r="AS40"/>
  <c r="AT40"/>
  <c r="AU40"/>
  <c r="AI41"/>
  <c r="AJ41"/>
  <c r="AK41"/>
  <c r="AL41"/>
  <c r="AM41"/>
  <c r="AN41"/>
  <c r="AO41"/>
  <c r="AP41"/>
  <c r="AQ41"/>
  <c r="AR41"/>
  <c r="AS41"/>
  <c r="AT41"/>
  <c r="AU41"/>
  <c r="AI42"/>
  <c r="AJ42"/>
  <c r="AK42"/>
  <c r="AL42"/>
  <c r="AM42"/>
  <c r="AN42"/>
  <c r="AO42"/>
  <c r="AP42"/>
  <c r="AQ42"/>
  <c r="AR42"/>
  <c r="AS42"/>
  <c r="AT42"/>
  <c r="AU42"/>
  <c r="AI43"/>
  <c r="AJ43"/>
  <c r="AK43"/>
  <c r="AL43"/>
  <c r="AM43"/>
  <c r="AN43"/>
  <c r="AO43"/>
  <c r="AP43"/>
  <c r="AQ43"/>
  <c r="AR43"/>
  <c r="AS43"/>
  <c r="AT43"/>
  <c r="AU43"/>
  <c r="AI44"/>
  <c r="AJ44"/>
  <c r="AK44"/>
  <c r="AL44"/>
  <c r="AM44"/>
  <c r="AN44"/>
  <c r="AO44"/>
  <c r="AP44"/>
  <c r="AQ44"/>
  <c r="AR44"/>
  <c r="AS44"/>
  <c r="AT44"/>
  <c r="AU44"/>
  <c r="AI45"/>
  <c r="AJ45"/>
  <c r="AK45"/>
  <c r="AL45"/>
  <c r="AM45"/>
  <c r="AN45"/>
  <c r="AO45"/>
  <c r="AP45"/>
  <c r="AQ45"/>
  <c r="AR45"/>
  <c r="AS45"/>
  <c r="AT45"/>
  <c r="AU45"/>
  <c r="AI46"/>
  <c r="AJ46"/>
  <c r="AK46"/>
  <c r="AL46"/>
  <c r="AM46"/>
  <c r="AN46"/>
  <c r="AO46"/>
  <c r="AP46"/>
  <c r="AQ46"/>
  <c r="AR46"/>
  <c r="AS46"/>
  <c r="AT46"/>
  <c r="AU46"/>
  <c r="AI47"/>
  <c r="AJ47"/>
  <c r="AK47"/>
  <c r="AL47"/>
  <c r="AM47"/>
  <c r="AN47"/>
  <c r="AO47"/>
  <c r="AP47"/>
  <c r="AQ47"/>
  <c r="AR47"/>
  <c r="AS47"/>
  <c r="AT47"/>
  <c r="AU47"/>
  <c r="AI48"/>
  <c r="AJ48"/>
  <c r="AK48"/>
  <c r="AL48"/>
  <c r="AM48"/>
  <c r="AN48"/>
  <c r="AO48"/>
  <c r="AP48"/>
  <c r="AQ48"/>
  <c r="AR48"/>
  <c r="AS48"/>
  <c r="AT48"/>
  <c r="AU48"/>
  <c r="AI49"/>
  <c r="AJ49"/>
  <c r="AK49"/>
  <c r="AL49"/>
  <c r="AM49"/>
  <c r="AN49"/>
  <c r="AO49"/>
  <c r="AP49"/>
  <c r="AQ49"/>
  <c r="AR49"/>
  <c r="AS49"/>
  <c r="AT49"/>
  <c r="AU49"/>
  <c r="AI50"/>
  <c r="AJ50"/>
  <c r="AK50"/>
  <c r="AL50"/>
  <c r="AM50"/>
  <c r="AN50"/>
  <c r="AO50"/>
  <c r="AP50"/>
  <c r="AQ50"/>
  <c r="AR50"/>
  <c r="AS50"/>
  <c r="AT50"/>
  <c r="AU50"/>
  <c r="AI51"/>
  <c r="AJ51"/>
  <c r="AK51"/>
  <c r="AL51"/>
  <c r="AM51"/>
  <c r="AN51"/>
  <c r="AO51"/>
  <c r="AP51"/>
  <c r="AQ51"/>
  <c r="AR51"/>
  <c r="AS51"/>
  <c r="AT51"/>
  <c r="AU51"/>
  <c r="AI52"/>
  <c r="AJ52"/>
  <c r="AK52"/>
  <c r="AL52"/>
  <c r="AM52"/>
  <c r="AN52"/>
  <c r="AO52"/>
  <c r="AP52"/>
  <c r="AQ52"/>
  <c r="AR52"/>
  <c r="AS52"/>
  <c r="AT52"/>
  <c r="AU52"/>
  <c r="AI53"/>
  <c r="AJ53"/>
  <c r="AK53"/>
  <c r="AL53"/>
  <c r="AM53"/>
  <c r="AN53"/>
  <c r="AO53"/>
  <c r="AP53"/>
  <c r="AQ53"/>
  <c r="AR53"/>
  <c r="AS53"/>
  <c r="AT53"/>
  <c r="AU53"/>
  <c r="AI54"/>
  <c r="AJ54"/>
  <c r="AK54"/>
  <c r="AL54"/>
  <c r="AM54"/>
  <c r="AN54"/>
  <c r="AO54"/>
  <c r="AP54"/>
  <c r="AQ54"/>
  <c r="AR54"/>
  <c r="AS54"/>
  <c r="AT54"/>
  <c r="AU54"/>
  <c r="AI55"/>
  <c r="AJ55"/>
  <c r="AK55"/>
  <c r="AL55"/>
  <c r="AM55"/>
  <c r="AN55"/>
  <c r="AO55"/>
  <c r="AP55"/>
  <c r="AQ55"/>
  <c r="AR55"/>
  <c r="AS55"/>
  <c r="AT55"/>
  <c r="AU55"/>
  <c r="AI56"/>
  <c r="AJ56"/>
  <c r="AK56"/>
  <c r="AL56"/>
  <c r="AM56"/>
  <c r="AN56"/>
  <c r="AO56"/>
  <c r="AP56"/>
  <c r="AQ56"/>
  <c r="AR56"/>
  <c r="AS56"/>
  <c r="AT56"/>
  <c r="AU56"/>
  <c r="AI57"/>
  <c r="AJ57"/>
  <c r="AK57"/>
  <c r="AL57"/>
  <c r="AM57"/>
  <c r="AN57"/>
  <c r="AO57"/>
  <c r="AP57"/>
  <c r="AQ57"/>
  <c r="AR57"/>
  <c r="AS57"/>
  <c r="AT57"/>
  <c r="AU57"/>
  <c r="AI58"/>
  <c r="AJ58"/>
  <c r="AK58"/>
  <c r="AL58"/>
  <c r="AM58"/>
  <c r="AN58"/>
  <c r="AO58"/>
  <c r="AP58"/>
  <c r="AQ58"/>
  <c r="AR58"/>
  <c r="AS58"/>
  <c r="AT58"/>
  <c r="AU58"/>
  <c r="AI59"/>
  <c r="AJ59"/>
  <c r="AK59"/>
  <c r="AL59"/>
  <c r="AM59"/>
  <c r="AN59"/>
  <c r="AO59"/>
  <c r="AP59"/>
  <c r="AQ59"/>
  <c r="AR59"/>
  <c r="AS59"/>
  <c r="AT59"/>
  <c r="AU59"/>
  <c r="AI60"/>
  <c r="AJ60"/>
  <c r="AK60"/>
  <c r="AL60"/>
  <c r="AM60"/>
  <c r="AN60"/>
  <c r="AO60"/>
  <c r="AP60"/>
  <c r="AQ60"/>
  <c r="AR60"/>
  <c r="AS60"/>
  <c r="AT60"/>
  <c r="AU60"/>
  <c r="AI61"/>
  <c r="AJ61"/>
  <c r="AK61"/>
  <c r="AL61"/>
  <c r="AM61"/>
  <c r="AN61"/>
  <c r="AO61"/>
  <c r="AP61"/>
  <c r="AQ61"/>
  <c r="AR61"/>
  <c r="AS61"/>
  <c r="AT61"/>
  <c r="AU61"/>
  <c r="AI62"/>
  <c r="AJ62"/>
  <c r="AK62"/>
  <c r="AL62"/>
  <c r="AM62"/>
  <c r="AN62"/>
  <c r="AO62"/>
  <c r="AP62"/>
  <c r="AQ62"/>
  <c r="AR62"/>
  <c r="AS62"/>
  <c r="AT62"/>
  <c r="AU62"/>
  <c r="AI63"/>
  <c r="AJ63"/>
  <c r="AK63"/>
  <c r="AL63"/>
  <c r="AM63"/>
  <c r="AN63"/>
  <c r="AO63"/>
  <c r="AP63"/>
  <c r="AQ63"/>
  <c r="AR63"/>
  <c r="AS63"/>
  <c r="AT63"/>
  <c r="AU63"/>
  <c r="AI64"/>
  <c r="AJ64"/>
  <c r="AK64"/>
  <c r="AL64"/>
  <c r="AM64"/>
  <c r="AN64"/>
  <c r="AO64"/>
  <c r="AP64"/>
  <c r="AQ64"/>
  <c r="AR64"/>
  <c r="AS64"/>
  <c r="AT64"/>
  <c r="AU64"/>
  <c r="AI65"/>
  <c r="AJ65"/>
  <c r="AK65"/>
  <c r="AL65"/>
  <c r="AM65"/>
  <c r="AN65"/>
  <c r="AO65"/>
  <c r="AP65"/>
  <c r="AQ65"/>
  <c r="AR65"/>
  <c r="AS65"/>
  <c r="AT65"/>
  <c r="AU65"/>
  <c r="AI66"/>
  <c r="AJ66"/>
  <c r="AK66"/>
  <c r="AL66"/>
  <c r="AM66"/>
  <c r="AN66"/>
  <c r="AO66"/>
  <c r="AP66"/>
  <c r="AQ66"/>
  <c r="AR66"/>
  <c r="AS66"/>
  <c r="AT66"/>
  <c r="AU66"/>
  <c r="AI67"/>
  <c r="AJ67"/>
  <c r="AK67"/>
  <c r="AL67"/>
  <c r="AM67"/>
  <c r="AN67"/>
  <c r="AO67"/>
  <c r="AP67"/>
  <c r="AQ67"/>
  <c r="AR67"/>
  <c r="AS67"/>
  <c r="AT67"/>
  <c r="AU67"/>
  <c r="AI68"/>
  <c r="AJ68"/>
  <c r="AK68"/>
  <c r="AL68"/>
  <c r="AM68"/>
  <c r="AN68"/>
  <c r="AO68"/>
  <c r="AP68"/>
  <c r="AQ68"/>
  <c r="AR68"/>
  <c r="AS68"/>
  <c r="AT68"/>
  <c r="AU68"/>
  <c r="AI69"/>
  <c r="AJ69"/>
  <c r="AK69"/>
  <c r="AL69"/>
  <c r="AM69"/>
  <c r="AN69"/>
  <c r="AO69"/>
  <c r="AP69"/>
  <c r="AQ69"/>
  <c r="AR69"/>
  <c r="AS69"/>
  <c r="AT69"/>
  <c r="AU69"/>
  <c r="AI70"/>
  <c r="AJ70"/>
  <c r="AK70"/>
  <c r="AL70"/>
  <c r="AM70"/>
  <c r="AN70"/>
  <c r="AO70"/>
  <c r="AP70"/>
  <c r="AQ70"/>
  <c r="AR70"/>
  <c r="AS70"/>
  <c r="AT70"/>
  <c r="AU70"/>
  <c r="AI71"/>
  <c r="AJ71"/>
  <c r="AK71"/>
  <c r="AL71"/>
  <c r="AM71"/>
  <c r="AN71"/>
  <c r="AO71"/>
  <c r="AP71"/>
  <c r="AQ71"/>
  <c r="AR71"/>
  <c r="AS71"/>
  <c r="AT71"/>
  <c r="AU71"/>
  <c r="AI72"/>
  <c r="AJ72"/>
  <c r="AK72"/>
  <c r="AL72"/>
  <c r="AM72"/>
  <c r="AN72"/>
  <c r="AO72"/>
  <c r="AP72"/>
  <c r="AQ72"/>
  <c r="AR72"/>
  <c r="AS72"/>
  <c r="AT72"/>
  <c r="AU72"/>
  <c r="AI73"/>
  <c r="AJ73"/>
  <c r="AK73"/>
  <c r="AL73"/>
  <c r="AM73"/>
  <c r="AN73"/>
  <c r="AO73"/>
  <c r="AP73"/>
  <c r="AQ73"/>
  <c r="AR73"/>
  <c r="AS73"/>
  <c r="AT73"/>
  <c r="AU73"/>
  <c r="AI74"/>
  <c r="AJ74"/>
  <c r="AK74"/>
  <c r="AL74"/>
  <c r="AM74"/>
  <c r="AN74"/>
  <c r="AO74"/>
  <c r="AP74"/>
  <c r="AQ74"/>
  <c r="AR74"/>
  <c r="AS74"/>
  <c r="AT74"/>
  <c r="AU74"/>
  <c r="AI75"/>
  <c r="AJ75"/>
  <c r="AK75"/>
  <c r="AL75"/>
  <c r="AM75"/>
  <c r="AN75"/>
  <c r="AO75"/>
  <c r="AP75"/>
  <c r="AQ75"/>
  <c r="AR75"/>
  <c r="AS75"/>
  <c r="AT75"/>
  <c r="AU75"/>
  <c r="AI76"/>
  <c r="AJ76"/>
  <c r="AK76"/>
  <c r="AL76"/>
  <c r="AM76"/>
  <c r="AN76"/>
  <c r="AO76"/>
  <c r="AP76"/>
  <c r="AQ76"/>
  <c r="AR76"/>
  <c r="AS76"/>
  <c r="AT76"/>
  <c r="AU76"/>
  <c r="AI77"/>
  <c r="AJ77"/>
  <c r="AK77"/>
  <c r="AL77"/>
  <c r="AM77"/>
  <c r="AN77"/>
  <c r="AO77"/>
  <c r="AP77"/>
  <c r="AQ77"/>
  <c r="AR77"/>
  <c r="AS77"/>
  <c r="AT77"/>
  <c r="AU77"/>
  <c r="AI78"/>
  <c r="AJ78"/>
  <c r="AK78"/>
  <c r="AL78"/>
  <c r="AM78"/>
  <c r="AN78"/>
  <c r="AO78"/>
  <c r="AP78"/>
  <c r="AQ78"/>
  <c r="AR78"/>
  <c r="AS78"/>
  <c r="AT78"/>
  <c r="AU78"/>
  <c r="AI79"/>
  <c r="AJ79"/>
  <c r="AK79"/>
  <c r="AL79"/>
  <c r="AM79"/>
  <c r="AN79"/>
  <c r="AO79"/>
  <c r="AP79"/>
  <c r="AQ79"/>
  <c r="AR79"/>
  <c r="AS79"/>
  <c r="AT79"/>
  <c r="AU79"/>
  <c r="AI80"/>
  <c r="AJ80"/>
  <c r="AK80"/>
  <c r="AL80"/>
  <c r="AM80"/>
  <c r="AN80"/>
  <c r="AO80"/>
  <c r="AP80"/>
  <c r="AQ80"/>
  <c r="AR80"/>
  <c r="AS80"/>
  <c r="AT80"/>
  <c r="AU80"/>
  <c r="AI81"/>
  <c r="AJ81"/>
  <c r="AK81"/>
  <c r="AL81"/>
  <c r="AM81"/>
  <c r="AN81"/>
  <c r="AO81"/>
  <c r="AP81"/>
  <c r="AQ81"/>
  <c r="AR81"/>
  <c r="AS81"/>
  <c r="AT81"/>
  <c r="AU81"/>
  <c r="AI82"/>
  <c r="AJ82"/>
  <c r="AK82"/>
  <c r="AL82"/>
  <c r="AM82"/>
  <c r="AN82"/>
  <c r="AO82"/>
  <c r="AP82"/>
  <c r="AQ82"/>
  <c r="AR82"/>
  <c r="AS82"/>
  <c r="AT82"/>
  <c r="AU82"/>
  <c r="AJ5"/>
  <c r="AK5"/>
  <c r="AL5"/>
  <c r="AM5"/>
  <c r="AN5"/>
  <c r="AO5"/>
  <c r="AP5"/>
  <c r="AQ5"/>
  <c r="AR5"/>
  <c r="AS5"/>
  <c r="AT5"/>
  <c r="AU5"/>
  <c r="AI5"/>
</calcChain>
</file>

<file path=xl/sharedStrings.xml><?xml version="1.0" encoding="utf-8"?>
<sst xmlns="http://schemas.openxmlformats.org/spreadsheetml/2006/main" count="1818" uniqueCount="283">
  <si>
    <t>Garlic</t>
  </si>
  <si>
    <t>Common</t>
  </si>
  <si>
    <t>NI</t>
  </si>
  <si>
    <t>OD</t>
  </si>
  <si>
    <t>Greens</t>
  </si>
  <si>
    <t>Common Kale</t>
  </si>
  <si>
    <t>Onions</t>
  </si>
  <si>
    <t>Yellow Hybrid</t>
  </si>
  <si>
    <t>Storage</t>
  </si>
  <si>
    <t>Reds</t>
  </si>
  <si>
    <t>TP</t>
  </si>
  <si>
    <t>none</t>
  </si>
  <si>
    <t>Lbs</t>
  </si>
  <si>
    <t>Year</t>
  </si>
  <si>
    <t>FSA Farm#</t>
  </si>
  <si>
    <t>FSA Tract#</t>
  </si>
  <si>
    <t>FSA Unit#</t>
  </si>
  <si>
    <t>Variety Name</t>
  </si>
  <si>
    <t>Farm Name</t>
  </si>
  <si>
    <t>FSA Crop Name</t>
  </si>
  <si>
    <t>FSA Crop Code</t>
  </si>
  <si>
    <t>FSA Crop Abbr</t>
  </si>
  <si>
    <t>FSA Type Name</t>
  </si>
  <si>
    <t>FSA Type Code</t>
  </si>
  <si>
    <t>FSA Intended Use</t>
  </si>
  <si>
    <t>FSA Irrigation Practice</t>
  </si>
  <si>
    <t>Structure</t>
  </si>
  <si>
    <t>Area Size (sq ft)</t>
  </si>
  <si>
    <t>Area Width (ft)</t>
  </si>
  <si>
    <t>Area Length (ft)</t>
  </si>
  <si>
    <t xml:space="preserve"># Rows </t>
  </si>
  <si>
    <t>Orchard # Rows</t>
  </si>
  <si>
    <t>Orchard # Trees</t>
  </si>
  <si>
    <t>Orchard Row Width (ft)</t>
  </si>
  <si>
    <t>Planting Method</t>
  </si>
  <si>
    <t>Mulch</t>
  </si>
  <si>
    <t>Final Planting Date</t>
  </si>
  <si>
    <t># Acres</t>
  </si>
  <si>
    <t xml:space="preserve">FSA Planting Period </t>
  </si>
  <si>
    <t>Planting Notes</t>
  </si>
  <si>
    <t>Harvest Date</t>
  </si>
  <si>
    <t>Unit of Measure</t>
  </si>
  <si>
    <t>Unit Conversion Factor</t>
  </si>
  <si>
    <t>Units</t>
  </si>
  <si>
    <t>Converted Units</t>
  </si>
  <si>
    <t xml:space="preserve">FSA Unit of Measure </t>
  </si>
  <si>
    <t>Harvest Notes</t>
  </si>
  <si>
    <t>Area ID1</t>
  </si>
  <si>
    <t>In-Row Spacing (in)</t>
  </si>
  <si>
    <t>Any Irrigation?</t>
  </si>
  <si>
    <t>Irrigation Method</t>
  </si>
  <si>
    <t>Pick Ref</t>
  </si>
  <si>
    <t>Sales Ref</t>
  </si>
  <si>
    <t>Area ID2</t>
  </si>
  <si>
    <t>Between-Row Spacing (in)</t>
  </si>
  <si>
    <t>Orchard In-Row Spacing (ft)</t>
  </si>
  <si>
    <t>Orchard Age of Trees (yrs)</t>
  </si>
  <si>
    <t>PFI#</t>
  </si>
  <si>
    <t>P9001</t>
  </si>
  <si>
    <t>PR#</t>
  </si>
  <si>
    <t>P9002</t>
  </si>
  <si>
    <t>Potatoes</t>
  </si>
  <si>
    <t>Fingerling Potatoes</t>
  </si>
  <si>
    <t>DT</t>
  </si>
  <si>
    <t>Specialty</t>
  </si>
  <si>
    <t>Butternut Squash</t>
  </si>
  <si>
    <t>Squash</t>
  </si>
  <si>
    <t>P9003</t>
  </si>
  <si>
    <t>IR</t>
  </si>
  <si>
    <t>42# Cont</t>
  </si>
  <si>
    <t>Cwt</t>
  </si>
  <si>
    <t>Whites</t>
  </si>
  <si>
    <t>Yellow</t>
  </si>
  <si>
    <t>P9004</t>
  </si>
  <si>
    <t>Carrots</t>
  </si>
  <si>
    <t>Hybrid</t>
  </si>
  <si>
    <t>Green</t>
  </si>
  <si>
    <t>Beans</t>
  </si>
  <si>
    <t>Eggplant</t>
  </si>
  <si>
    <t>Oriental</t>
  </si>
  <si>
    <t>Peppers</t>
  </si>
  <si>
    <t>Oriental Red</t>
  </si>
  <si>
    <t>P9005</t>
  </si>
  <si>
    <t>Acorn Squash</t>
  </si>
  <si>
    <t>Buttercup</t>
  </si>
  <si>
    <t>Spaghetti Squash</t>
  </si>
  <si>
    <t>Winter Squash</t>
  </si>
  <si>
    <t>P9006</t>
  </si>
  <si>
    <t>100# Con</t>
  </si>
  <si>
    <t>Asparagus</t>
  </si>
  <si>
    <t>Arugula</t>
  </si>
  <si>
    <t>Cauliflower</t>
  </si>
  <si>
    <t>P9007</t>
  </si>
  <si>
    <t>Potatoes Sweet</t>
  </si>
  <si>
    <t>Beauregard</t>
  </si>
  <si>
    <t>P9008</t>
  </si>
  <si>
    <t>Corn</t>
  </si>
  <si>
    <t>Sweet</t>
  </si>
  <si>
    <t>8# Cont</t>
  </si>
  <si>
    <t>P9009</t>
  </si>
  <si>
    <t>Peas</t>
  </si>
  <si>
    <t>Snow</t>
  </si>
  <si>
    <t xml:space="preserve">Snap </t>
  </si>
  <si>
    <t>Snap Wax</t>
  </si>
  <si>
    <t>Tomatoes</t>
  </si>
  <si>
    <t>P9010</t>
  </si>
  <si>
    <t>Herbs</t>
  </si>
  <si>
    <t>HT</t>
  </si>
  <si>
    <t>Lettuce</t>
  </si>
  <si>
    <t>Leaf Lettuce</t>
  </si>
  <si>
    <t>P9011</t>
  </si>
  <si>
    <t>Shallots</t>
  </si>
  <si>
    <t>Crisphead</t>
  </si>
  <si>
    <t>Red Swisschard</t>
  </si>
  <si>
    <t>Pole</t>
  </si>
  <si>
    <t>Sugar</t>
  </si>
  <si>
    <t>P9012</t>
  </si>
  <si>
    <t>Russets</t>
  </si>
  <si>
    <t>Romaine Lettuce</t>
  </si>
  <si>
    <t>Broccoli</t>
  </si>
  <si>
    <t>Summer Squash</t>
  </si>
  <si>
    <t>Zucchini Squash</t>
  </si>
  <si>
    <t>Cucumbers</t>
  </si>
  <si>
    <t>TR#</t>
  </si>
  <si>
    <t>Apples</t>
  </si>
  <si>
    <t>Sweet early</t>
  </si>
  <si>
    <t>FSA unit of measure</t>
  </si>
  <si>
    <t>number of 42 pound containers</t>
  </si>
  <si>
    <t>pounds</t>
  </si>
  <si>
    <t>hundredweight</t>
  </si>
  <si>
    <t>number of 8 pound containters</t>
  </si>
  <si>
    <t>number of 100 pound containers</t>
  </si>
  <si>
    <t>total record number reference</t>
  </si>
  <si>
    <t>producer record number reference</t>
  </si>
  <si>
    <t>PFI assigned producer number</t>
  </si>
  <si>
    <t>calendar year</t>
  </si>
  <si>
    <t>producer farm name</t>
  </si>
  <si>
    <t>producer coded crop variety</t>
  </si>
  <si>
    <t>farm number assigned by FSA</t>
  </si>
  <si>
    <t>tract number assigned by FSA</t>
  </si>
  <si>
    <t>unit number assigned by FSA to denote ownership</t>
  </si>
  <si>
    <t>if no unit number was assigned, participants were given code 10001 to denote 100% ownership and one unit share</t>
  </si>
  <si>
    <t>OD=outdoor; HT=high tunnel</t>
  </si>
  <si>
    <t>per FSA Exhibit 10.5</t>
  </si>
  <si>
    <t>FSA code base on IA Exhibit 46</t>
  </si>
  <si>
    <t>Data Column</t>
  </si>
  <si>
    <t>definition</t>
  </si>
  <si>
    <t>plot or bed identifier</t>
  </si>
  <si>
    <t>length of plot or bed in feet</t>
  </si>
  <si>
    <t>width of plot or bed in feet</t>
  </si>
  <si>
    <t>includes walking paths in production area</t>
  </si>
  <si>
    <t>square feet of plot or bed</t>
  </si>
  <si>
    <t>number of rows in plot or bed</t>
  </si>
  <si>
    <t>number of inches between plants in a row</t>
  </si>
  <si>
    <t>number of inches between rows in a plot or bed</t>
  </si>
  <si>
    <t>for orchards only: number of rows in area</t>
  </si>
  <si>
    <t>for orchard only:  number of trees in area</t>
  </si>
  <si>
    <t>for orchard only: ft between trees in a row</t>
  </si>
  <si>
    <t>for orchard only: age of trees in area in years</t>
  </si>
  <si>
    <t>for orchard only: width of row in feet</t>
  </si>
  <si>
    <t>direct = DT or transplanted=TP</t>
  </si>
  <si>
    <t>mulch used</t>
  </si>
  <si>
    <t>date of final planting</t>
  </si>
  <si>
    <t>number of acres in plot or bed</t>
  </si>
  <si>
    <t>date of harvest</t>
  </si>
  <si>
    <t>number of units harvested</t>
  </si>
  <si>
    <t>producer's unit of measurement</t>
  </si>
  <si>
    <t>factor to convert producer's units to FSA unit</t>
  </si>
  <si>
    <t>converted number of units harvested</t>
  </si>
  <si>
    <t>see above</t>
  </si>
  <si>
    <t>notes related to harvest</t>
  </si>
  <si>
    <t>notes related to planting</t>
  </si>
  <si>
    <t>if plant was permanently or temporarily irrigated</t>
  </si>
  <si>
    <t>description of irrigation</t>
  </si>
  <si>
    <t>reference to pick sheet</t>
  </si>
  <si>
    <t>reference to sales sheet</t>
  </si>
  <si>
    <t>one hundredweight equals 100 pounds</t>
  </si>
  <si>
    <t>one 100 pound container equals 100 pounds</t>
  </si>
  <si>
    <t>one 8 pound container equals 8 pounds</t>
  </si>
  <si>
    <t>one 42 pound container equals 42 pounds</t>
  </si>
  <si>
    <t>if crop from season was to be combined, then planting period is 1; if crop harvest separated, coded as 2 and 3</t>
  </si>
  <si>
    <t>none, straw, plastic, mixed</t>
  </si>
  <si>
    <t>optional</t>
  </si>
  <si>
    <t>per FSA Exhibit 11</t>
  </si>
  <si>
    <t>FH=fresh; SD=seed, etc</t>
  </si>
  <si>
    <t>final planting location</t>
  </si>
  <si>
    <t>P9013</t>
  </si>
  <si>
    <t>Cabbage</t>
  </si>
  <si>
    <t>Hybrid Cabbage</t>
  </si>
  <si>
    <t>Savoy</t>
  </si>
  <si>
    <t>Watermelon</t>
  </si>
  <si>
    <t>Ice Box/Sugar Babies</t>
  </si>
  <si>
    <t>Row Labels</t>
  </si>
  <si>
    <t>Grand Total</t>
  </si>
  <si>
    <t>Sum of Converted Units</t>
  </si>
  <si>
    <t>Sum of # Acres</t>
  </si>
  <si>
    <t>Data as of 12/15/13-FINAL</t>
  </si>
  <si>
    <t>uom</t>
  </si>
  <si>
    <t>Per acre converted units</t>
  </si>
  <si>
    <t>per acre</t>
  </si>
  <si>
    <t>IA EXHIBIT 45</t>
  </si>
  <si>
    <t>FSA YIELD</t>
  </si>
  <si>
    <t>Common-whole</t>
  </si>
  <si>
    <t>Common-scapes</t>
  </si>
  <si>
    <t>STRUCTURE</t>
  </si>
  <si>
    <t>DIRECT OR TRANSPLANT</t>
  </si>
  <si>
    <t>FINAL PLANTING DATE RANGE</t>
  </si>
  <si>
    <t>MULCH</t>
  </si>
  <si>
    <t>FSA IRRIGATION CODE</t>
  </si>
  <si>
    <t>ANY IRRIGATION?</t>
  </si>
  <si>
    <t>HARVEST DATE RANGE</t>
  </si>
  <si>
    <t>IN-ROW SPACING (IN)</t>
  </si>
  <si>
    <t>BETWEEN-ROW SPACING (IN)</t>
  </si>
  <si>
    <t>NONE</t>
  </si>
  <si>
    <t>NO</t>
  </si>
  <si>
    <t>5/3-6/4/13</t>
  </si>
  <si>
    <t>YES</t>
  </si>
  <si>
    <t>5/3-5/17/13</t>
  </si>
  <si>
    <t>5/14-6/4/13</t>
  </si>
  <si>
    <t>7/6-8/23/13</t>
  </si>
  <si>
    <t>8/9-10/8/13</t>
  </si>
  <si>
    <t>6/7-7/4/13</t>
  </si>
  <si>
    <t>4/6-7/24/13</t>
  </si>
  <si>
    <t>7/6-11/2/13</t>
  </si>
  <si>
    <t>1.00 - 4.00</t>
  </si>
  <si>
    <t>8/12-11/8/13</t>
  </si>
  <si>
    <t>5/12-7/15/13</t>
  </si>
  <si>
    <t>4/5-4/28/13</t>
  </si>
  <si>
    <t>7/5-9/2/13</t>
  </si>
  <si>
    <t>8/21-10/29/13</t>
  </si>
  <si>
    <t>10/17-11/15/13</t>
  </si>
  <si>
    <t>STRAW</t>
  </si>
  <si>
    <t>7/10-7/16/13</t>
  </si>
  <si>
    <t>10/30-11/5-12</t>
  </si>
  <si>
    <t>5/17-7/28/13</t>
  </si>
  <si>
    <t>6/18/-7/5/13</t>
  </si>
  <si>
    <t>6/18-6/21/13</t>
  </si>
  <si>
    <t>DT &amp; TP</t>
  </si>
  <si>
    <t>4/13-4/30/13</t>
  </si>
  <si>
    <t>HT &amp; OD</t>
  </si>
  <si>
    <t>3/26-4/28/13</t>
  </si>
  <si>
    <t>5/3-7/5/13</t>
  </si>
  <si>
    <t>6/4-6/21/13</t>
  </si>
  <si>
    <t>5/10-6/3/13</t>
  </si>
  <si>
    <t>BROADCAST</t>
  </si>
  <si>
    <t>4/16-4/20/13</t>
  </si>
  <si>
    <t>7/2-7/27/13</t>
  </si>
  <si>
    <t>5/14-6/8/13</t>
  </si>
  <si>
    <t>YES &amp; NO</t>
  </si>
  <si>
    <t>9/2-11/10/13</t>
  </si>
  <si>
    <t>12.00 - 18.00</t>
  </si>
  <si>
    <t>30.00 - 48.00</t>
  </si>
  <si>
    <t>4/28-4/29/13</t>
  </si>
  <si>
    <t>6/13-9/13/13</t>
  </si>
  <si>
    <t>4/6-4/30/13</t>
  </si>
  <si>
    <t>7/6-10/10/13</t>
  </si>
  <si>
    <t>8/5-10/25/13</t>
  </si>
  <si>
    <t>9/16-10/15/13</t>
  </si>
  <si>
    <t>7/9-7/26/13</t>
  </si>
  <si>
    <t>PLASTIC</t>
  </si>
  <si>
    <t>10/2-10/16/13</t>
  </si>
  <si>
    <t>9/20-9/22/13</t>
  </si>
  <si>
    <t>10/1-10/4/13</t>
  </si>
  <si>
    <t>10/8-10/14/13</t>
  </si>
  <si>
    <t>6/13-6/14/13</t>
  </si>
  <si>
    <t>9/23-10/16/13</t>
  </si>
  <si>
    <t>MIXED</t>
  </si>
  <si>
    <t>7/11-10/8/13</t>
  </si>
  <si>
    <t>7/29-10/7/13</t>
  </si>
  <si>
    <t>8/6-10/19/13</t>
  </si>
  <si>
    <t>8/29-10/19/13</t>
  </si>
  <si>
    <t>7/25-10/17/13</t>
  </si>
  <si>
    <t>6/10-11/24/13</t>
  </si>
  <si>
    <t>5/28-10/25/13</t>
  </si>
  <si>
    <t>4/13-5/8/13</t>
  </si>
  <si>
    <t>10/21-10/27/13</t>
  </si>
  <si>
    <t>5/15-5/25/13</t>
  </si>
  <si>
    <t>24.00 - 28.00</t>
  </si>
  <si>
    <t>Common-HT</t>
  </si>
  <si>
    <t>Common-OD</t>
  </si>
  <si>
    <t>Basil-HT</t>
  </si>
  <si>
    <t>Basil-OD</t>
  </si>
  <si>
    <t>FSA code: IR= permanent irrigation structures; NI=non-permanent irrigation structures</t>
  </si>
</sst>
</file>

<file path=xl/styles.xml><?xml version="1.0" encoding="utf-8"?>
<styleSheet xmlns="http://schemas.openxmlformats.org/spreadsheetml/2006/main">
  <numFmts count="8">
    <numFmt numFmtId="43" formatCode="_(* #,##0.00_);_(* \(#,##0.00\);_(* &quot;-&quot;??_);_(@_)"/>
    <numFmt numFmtId="164" formatCode="0000"/>
    <numFmt numFmtId="165" formatCode="00000"/>
    <numFmt numFmtId="166" formatCode="0.0"/>
    <numFmt numFmtId="167" formatCode="mm/dd/yyyy"/>
    <numFmt numFmtId="168" formatCode="0.000"/>
    <numFmt numFmtId="169" formatCode="m/d/yy;@"/>
    <numFmt numFmtId="170" formatCode="m/d;@"/>
  </numFmts>
  <fonts count="9">
    <font>
      <sz val="11"/>
      <color theme="1"/>
      <name val="Calibri"/>
      <family val="2"/>
      <scheme val="minor"/>
    </font>
    <font>
      <sz val="11"/>
      <color theme="1"/>
      <name val="Lucida Sans Unicode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333333"/>
      <name val="Consolas"/>
      <family val="3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/>
    <xf numFmtId="43" fontId="2" fillId="0" borderId="0"/>
    <xf numFmtId="0" fontId="3" fillId="0" borderId="0"/>
  </cellStyleXfs>
  <cellXfs count="61">
    <xf numFmtId="0" fontId="0" fillId="0" borderId="0" xfId="0"/>
    <xf numFmtId="2" fontId="0" fillId="0" borderId="0" xfId="0" applyNumberFormat="1"/>
    <xf numFmtId="0" fontId="0" fillId="0" borderId="0" xfId="0" applyFont="1"/>
    <xf numFmtId="0" fontId="5" fillId="0" borderId="0" xfId="0" applyFont="1" applyFill="1" applyBorder="1" applyAlignment="1">
      <alignment horizontal="left"/>
    </xf>
    <xf numFmtId="1" fontId="5" fillId="0" borderId="0" xfId="0" applyNumberFormat="1" applyFont="1" applyFill="1" applyBorder="1" applyAlignment="1">
      <alignment horizontal="left" wrapText="1"/>
    </xf>
    <xf numFmtId="0" fontId="5" fillId="0" borderId="0" xfId="1" applyNumberFormat="1" applyFont="1" applyFill="1" applyBorder="1" applyAlignment="1">
      <alignment horizontal="left" wrapText="1"/>
    </xf>
    <xf numFmtId="164" fontId="5" fillId="0" borderId="0" xfId="1" applyNumberFormat="1" applyFont="1" applyFill="1" applyBorder="1" applyAlignment="1">
      <alignment horizontal="left" wrapText="1"/>
    </xf>
    <xf numFmtId="0" fontId="5" fillId="0" borderId="0" xfId="1" applyNumberFormat="1" applyFont="1" applyFill="1" applyBorder="1" applyAlignment="1">
      <alignment horizontal="left"/>
    </xf>
    <xf numFmtId="1" fontId="5" fillId="0" borderId="0" xfId="1" applyNumberFormat="1" applyFont="1" applyFill="1" applyBorder="1" applyAlignment="1">
      <alignment horizontal="left" wrapText="1"/>
    </xf>
    <xf numFmtId="2" fontId="5" fillId="0" borderId="0" xfId="1" applyNumberFormat="1" applyFont="1" applyFill="1" applyBorder="1" applyAlignment="1">
      <alignment horizontal="left" wrapText="1"/>
    </xf>
    <xf numFmtId="166" fontId="5" fillId="0" borderId="0" xfId="1" applyNumberFormat="1" applyFont="1" applyFill="1" applyBorder="1" applyAlignment="1">
      <alignment horizontal="left" wrapText="1"/>
    </xf>
    <xf numFmtId="167" fontId="5" fillId="0" borderId="0" xfId="1" applyNumberFormat="1" applyFont="1" applyFill="1" applyBorder="1" applyAlignment="1">
      <alignment horizontal="left" wrapText="1"/>
    </xf>
    <xf numFmtId="14" fontId="5" fillId="0" borderId="0" xfId="1" applyNumberFormat="1" applyFont="1" applyFill="1" applyBorder="1" applyAlignment="1">
      <alignment horizontal="left" wrapText="1"/>
    </xf>
    <xf numFmtId="0" fontId="5" fillId="0" borderId="0" xfId="0" applyFont="1"/>
    <xf numFmtId="0" fontId="5" fillId="0" borderId="0" xfId="0" applyFont="1" applyAlignment="1">
      <alignment horizontal="left" indent="2"/>
    </xf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/>
    <xf numFmtId="0" fontId="0" fillId="0" borderId="0" xfId="0" applyFont="1" applyFill="1"/>
    <xf numFmtId="165" fontId="5" fillId="0" borderId="0" xfId="0" applyNumberFormat="1" applyFont="1" applyFill="1" applyBorder="1" applyAlignment="1">
      <alignment horizontal="left" wrapText="1"/>
    </xf>
    <xf numFmtId="0" fontId="6" fillId="0" borderId="0" xfId="0" applyFont="1"/>
    <xf numFmtId="0" fontId="4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2" fontId="4" fillId="0" borderId="0" xfId="0" applyNumberFormat="1" applyFont="1"/>
    <xf numFmtId="0" fontId="4" fillId="0" borderId="0" xfId="0" pivotButton="1" applyFont="1"/>
    <xf numFmtId="2" fontId="0" fillId="0" borderId="0" xfId="0" applyNumberFormat="1" applyAlignment="1">
      <alignment horizontal="center"/>
    </xf>
    <xf numFmtId="2" fontId="0" fillId="2" borderId="0" xfId="0" applyNumberFormat="1" applyFill="1"/>
    <xf numFmtId="2" fontId="0" fillId="2" borderId="0" xfId="0" applyNumberFormat="1" applyFill="1" applyAlignment="1">
      <alignment horizontal="center"/>
    </xf>
    <xf numFmtId="168" fontId="0" fillId="0" borderId="0" xfId="0" applyNumberFormat="1" applyAlignment="1">
      <alignment horizontal="center"/>
    </xf>
    <xf numFmtId="2" fontId="7" fillId="2" borderId="0" xfId="0" applyNumberFormat="1" applyFont="1" applyFill="1" applyAlignment="1">
      <alignment horizontal="left" indent="1"/>
    </xf>
    <xf numFmtId="2" fontId="7" fillId="0" borderId="0" xfId="0" applyNumberFormat="1" applyFont="1" applyFill="1" applyAlignment="1">
      <alignment horizontal="left" indent="1"/>
    </xf>
    <xf numFmtId="2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2" fontId="7" fillId="0" borderId="0" xfId="0" applyNumberFormat="1" applyFont="1" applyFill="1" applyAlignment="1">
      <alignment horizontal="right" indent="1"/>
    </xf>
    <xf numFmtId="0" fontId="0" fillId="2" borderId="0" xfId="0" applyFill="1" applyAlignment="1">
      <alignment horizontal="left"/>
    </xf>
    <xf numFmtId="168" fontId="0" fillId="2" borderId="0" xfId="0" applyNumberFormat="1" applyFill="1" applyAlignment="1">
      <alignment horizontal="center"/>
    </xf>
    <xf numFmtId="2" fontId="7" fillId="2" borderId="0" xfId="0" applyNumberFormat="1" applyFont="1" applyFill="1" applyAlignment="1">
      <alignment horizontal="right" indent="1"/>
    </xf>
    <xf numFmtId="0" fontId="0" fillId="2" borderId="0" xfId="0" applyFill="1"/>
    <xf numFmtId="2" fontId="0" fillId="0" borderId="0" xfId="0" applyNumberFormat="1" applyAlignment="1"/>
    <xf numFmtId="2" fontId="0" fillId="2" borderId="0" xfId="0" applyNumberFormat="1" applyFill="1" applyAlignment="1"/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Fill="1"/>
    <xf numFmtId="2" fontId="0" fillId="0" borderId="0" xfId="0" applyNumberFormat="1" applyFill="1" applyAlignment="1"/>
    <xf numFmtId="168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Fill="1"/>
    <xf numFmtId="168" fontId="0" fillId="0" borderId="0" xfId="0" applyNumberFormat="1"/>
    <xf numFmtId="2" fontId="7" fillId="0" borderId="0" xfId="0" applyNumberFormat="1" applyFont="1" applyFill="1" applyAlignment="1">
      <alignment horizontal="center"/>
    </xf>
    <xf numFmtId="169" fontId="0" fillId="0" borderId="0" xfId="0" applyNumberFormat="1" applyAlignment="1">
      <alignment horizontal="center"/>
    </xf>
    <xf numFmtId="170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169" fontId="0" fillId="0" borderId="0" xfId="0" applyNumberFormat="1" applyFill="1" applyAlignment="1">
      <alignment horizontal="center"/>
    </xf>
    <xf numFmtId="2" fontId="7" fillId="2" borderId="0" xfId="0" applyNumberFormat="1" applyFont="1" applyFill="1" applyAlignment="1">
      <alignment horizontal="center"/>
    </xf>
    <xf numFmtId="168" fontId="8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</cellXfs>
  <cellStyles count="4">
    <cellStyle name="Excel Built-in Normal" xfId="3"/>
    <cellStyle name="Normal" xfId="0" builtinId="0"/>
    <cellStyle name="Normal 2" xfId="2"/>
    <cellStyle name="Normal 3" xfId="1"/>
  </cellStyles>
  <dxfs count="0"/>
  <tableStyles count="1" defaultTableStyle="TableStyleMedium9" defaultPivotStyle="PivotStyleLight16">
    <tableStyle name="Table Style 1" pivot="0" count="0"/>
  </tableStyles>
  <colors>
    <mruColors>
      <color rgb="FFFFFF99"/>
      <color rgb="FF99FF99"/>
      <color rgb="FFFF9966"/>
      <color rgb="FFCCECFF"/>
      <color rgb="FFFFCCFF"/>
      <color rgb="FF99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5"/>
  <sheetViews>
    <sheetView tabSelected="1" workbookViewId="0">
      <selection activeCell="B25" sqref="B25"/>
    </sheetView>
  </sheetViews>
  <sheetFormatPr defaultRowHeight="15"/>
  <cols>
    <col min="1" max="1" width="25.140625" style="13" customWidth="1"/>
    <col min="2" max="2" width="40.85546875" style="13" bestFit="1" customWidth="1"/>
    <col min="3" max="3" width="33.5703125" style="13" bestFit="1" customWidth="1"/>
    <col min="4" max="16384" width="9.140625" style="2"/>
  </cols>
  <sheetData>
    <row r="1" spans="1:3">
      <c r="A1" s="19" t="s">
        <v>126</v>
      </c>
    </row>
    <row r="2" spans="1:3">
      <c r="A2" s="14" t="s">
        <v>69</v>
      </c>
      <c r="B2" s="13" t="s">
        <v>127</v>
      </c>
      <c r="C2" s="13" t="s">
        <v>179</v>
      </c>
    </row>
    <row r="3" spans="1:3">
      <c r="A3" s="14" t="s">
        <v>12</v>
      </c>
      <c r="B3" s="13" t="s">
        <v>128</v>
      </c>
    </row>
    <row r="4" spans="1:3">
      <c r="A4" s="14" t="s">
        <v>70</v>
      </c>
      <c r="B4" s="13" t="s">
        <v>129</v>
      </c>
      <c r="C4" s="13" t="s">
        <v>176</v>
      </c>
    </row>
    <row r="5" spans="1:3">
      <c r="A5" s="14" t="s">
        <v>98</v>
      </c>
      <c r="B5" s="13" t="s">
        <v>130</v>
      </c>
      <c r="C5" s="13" t="s">
        <v>178</v>
      </c>
    </row>
    <row r="6" spans="1:3">
      <c r="A6" s="14" t="s">
        <v>88</v>
      </c>
      <c r="B6" s="13" t="s">
        <v>131</v>
      </c>
      <c r="C6" s="13" t="s">
        <v>177</v>
      </c>
    </row>
    <row r="7" spans="1:3">
      <c r="A7" s="14"/>
    </row>
    <row r="8" spans="1:3" s="20" customFormat="1">
      <c r="A8" s="19" t="s">
        <v>145</v>
      </c>
      <c r="B8" s="19" t="s">
        <v>146</v>
      </c>
      <c r="C8" s="19"/>
    </row>
    <row r="9" spans="1:3">
      <c r="A9" s="3" t="s">
        <v>123</v>
      </c>
      <c r="B9" s="13" t="s">
        <v>132</v>
      </c>
    </row>
    <row r="10" spans="1:3">
      <c r="A10" s="3" t="s">
        <v>59</v>
      </c>
      <c r="B10" s="13" t="s">
        <v>133</v>
      </c>
    </row>
    <row r="11" spans="1:3">
      <c r="A11" s="3" t="s">
        <v>57</v>
      </c>
      <c r="B11" s="13" t="s">
        <v>134</v>
      </c>
    </row>
    <row r="12" spans="1:3">
      <c r="A12" s="4" t="s">
        <v>13</v>
      </c>
      <c r="B12" s="13" t="s">
        <v>135</v>
      </c>
    </row>
    <row r="13" spans="1:3" s="17" customFormat="1">
      <c r="A13" s="15" t="s">
        <v>18</v>
      </c>
      <c r="B13" s="16" t="s">
        <v>136</v>
      </c>
      <c r="C13" s="16"/>
    </row>
    <row r="14" spans="1:3" s="17" customFormat="1">
      <c r="A14" s="4" t="s">
        <v>14</v>
      </c>
      <c r="B14" s="16" t="s">
        <v>138</v>
      </c>
      <c r="C14" s="16"/>
    </row>
    <row r="15" spans="1:3" s="17" customFormat="1">
      <c r="A15" s="4" t="s">
        <v>15</v>
      </c>
      <c r="B15" s="16" t="s">
        <v>139</v>
      </c>
      <c r="C15" s="16"/>
    </row>
    <row r="16" spans="1:3" s="17" customFormat="1">
      <c r="A16" s="18" t="s">
        <v>16</v>
      </c>
      <c r="B16" s="16" t="s">
        <v>140</v>
      </c>
      <c r="C16" s="16" t="s">
        <v>141</v>
      </c>
    </row>
    <row r="17" spans="1:3">
      <c r="A17" s="5" t="s">
        <v>17</v>
      </c>
      <c r="B17" s="13" t="s">
        <v>137</v>
      </c>
    </row>
    <row r="18" spans="1:3">
      <c r="A18" s="5" t="s">
        <v>19</v>
      </c>
      <c r="B18" s="13" t="s">
        <v>143</v>
      </c>
    </row>
    <row r="19" spans="1:3">
      <c r="A19" s="6" t="s">
        <v>20</v>
      </c>
      <c r="B19" s="13" t="s">
        <v>143</v>
      </c>
    </row>
    <row r="20" spans="1:3">
      <c r="A20" s="5" t="s">
        <v>21</v>
      </c>
      <c r="B20" s="13" t="s">
        <v>143</v>
      </c>
    </row>
    <row r="21" spans="1:3">
      <c r="A21" s="5" t="s">
        <v>22</v>
      </c>
      <c r="B21" s="13" t="s">
        <v>143</v>
      </c>
    </row>
    <row r="22" spans="1:3">
      <c r="A22" s="5" t="s">
        <v>23</v>
      </c>
      <c r="B22" s="13" t="s">
        <v>143</v>
      </c>
    </row>
    <row r="23" spans="1:3">
      <c r="A23" s="5" t="s">
        <v>24</v>
      </c>
      <c r="B23" s="13" t="s">
        <v>183</v>
      </c>
      <c r="C23" s="13" t="s">
        <v>184</v>
      </c>
    </row>
    <row r="24" spans="1:3">
      <c r="A24" s="7" t="s">
        <v>25</v>
      </c>
      <c r="B24" s="13" t="s">
        <v>282</v>
      </c>
    </row>
    <row r="25" spans="1:3">
      <c r="A25" s="8" t="s">
        <v>38</v>
      </c>
      <c r="B25" s="13" t="s">
        <v>144</v>
      </c>
      <c r="C25" s="13" t="s">
        <v>180</v>
      </c>
    </row>
    <row r="26" spans="1:3">
      <c r="A26" s="5" t="s">
        <v>26</v>
      </c>
      <c r="B26" s="13" t="s">
        <v>185</v>
      </c>
      <c r="C26" s="13" t="s">
        <v>142</v>
      </c>
    </row>
    <row r="27" spans="1:3">
      <c r="A27" s="9" t="s">
        <v>47</v>
      </c>
      <c r="B27" s="13" t="s">
        <v>147</v>
      </c>
    </row>
    <row r="28" spans="1:3">
      <c r="A28" s="5" t="s">
        <v>53</v>
      </c>
      <c r="B28" s="13" t="s">
        <v>147</v>
      </c>
    </row>
    <row r="29" spans="1:3">
      <c r="A29" s="10" t="s">
        <v>29</v>
      </c>
      <c r="B29" s="13" t="s">
        <v>148</v>
      </c>
    </row>
    <row r="30" spans="1:3">
      <c r="A30" s="10" t="s">
        <v>28</v>
      </c>
      <c r="B30" s="13" t="s">
        <v>149</v>
      </c>
      <c r="C30" s="13" t="s">
        <v>150</v>
      </c>
    </row>
    <row r="31" spans="1:3">
      <c r="A31" s="10" t="s">
        <v>27</v>
      </c>
      <c r="B31" s="13" t="s">
        <v>151</v>
      </c>
    </row>
    <row r="32" spans="1:3">
      <c r="A32" s="8" t="s">
        <v>30</v>
      </c>
      <c r="B32" s="13" t="s">
        <v>152</v>
      </c>
    </row>
    <row r="33" spans="1:3">
      <c r="A33" s="10" t="s">
        <v>48</v>
      </c>
      <c r="B33" s="13" t="s">
        <v>153</v>
      </c>
    </row>
    <row r="34" spans="1:3">
      <c r="A34" s="10" t="s">
        <v>54</v>
      </c>
      <c r="B34" s="13" t="s">
        <v>154</v>
      </c>
    </row>
    <row r="35" spans="1:3">
      <c r="A35" s="9" t="s">
        <v>31</v>
      </c>
      <c r="B35" s="13" t="s">
        <v>155</v>
      </c>
    </row>
    <row r="36" spans="1:3">
      <c r="A36" s="9" t="s">
        <v>32</v>
      </c>
      <c r="B36" s="13" t="s">
        <v>156</v>
      </c>
    </row>
    <row r="37" spans="1:3">
      <c r="A37" s="9" t="s">
        <v>55</v>
      </c>
      <c r="B37" s="13" t="s">
        <v>157</v>
      </c>
    </row>
    <row r="38" spans="1:3">
      <c r="A38" s="9" t="s">
        <v>33</v>
      </c>
      <c r="B38" s="13" t="s">
        <v>159</v>
      </c>
    </row>
    <row r="39" spans="1:3">
      <c r="A39" s="9" t="s">
        <v>56</v>
      </c>
      <c r="B39" s="13" t="s">
        <v>158</v>
      </c>
    </row>
    <row r="40" spans="1:3">
      <c r="A40" s="5" t="s">
        <v>34</v>
      </c>
      <c r="B40" s="13" t="s">
        <v>160</v>
      </c>
    </row>
    <row r="41" spans="1:3">
      <c r="A41" s="5" t="s">
        <v>35</v>
      </c>
      <c r="B41" s="13" t="s">
        <v>161</v>
      </c>
      <c r="C41" s="13" t="s">
        <v>181</v>
      </c>
    </row>
    <row r="42" spans="1:3">
      <c r="A42" s="11" t="s">
        <v>36</v>
      </c>
      <c r="B42" s="13" t="s">
        <v>162</v>
      </c>
    </row>
    <row r="43" spans="1:3">
      <c r="A43" s="9" t="s">
        <v>37</v>
      </c>
      <c r="B43" s="13" t="s">
        <v>163</v>
      </c>
    </row>
    <row r="44" spans="1:3">
      <c r="A44" s="5" t="s">
        <v>39</v>
      </c>
      <c r="B44" s="13" t="s">
        <v>171</v>
      </c>
      <c r="C44" s="13" t="s">
        <v>182</v>
      </c>
    </row>
    <row r="45" spans="1:3">
      <c r="A45" s="12" t="s">
        <v>40</v>
      </c>
      <c r="B45" s="13" t="s">
        <v>164</v>
      </c>
    </row>
    <row r="46" spans="1:3">
      <c r="A46" s="9" t="s">
        <v>43</v>
      </c>
      <c r="B46" s="13" t="s">
        <v>165</v>
      </c>
    </row>
    <row r="47" spans="1:3">
      <c r="A47" s="5" t="s">
        <v>41</v>
      </c>
      <c r="B47" s="13" t="s">
        <v>166</v>
      </c>
    </row>
    <row r="48" spans="1:3">
      <c r="A48" s="9" t="s">
        <v>42</v>
      </c>
      <c r="B48" s="13" t="s">
        <v>167</v>
      </c>
    </row>
    <row r="49" spans="1:3">
      <c r="A49" s="9" t="s">
        <v>44</v>
      </c>
      <c r="B49" s="13" t="s">
        <v>168</v>
      </c>
    </row>
    <row r="50" spans="1:3">
      <c r="A50" s="5" t="s">
        <v>45</v>
      </c>
      <c r="B50" s="13" t="s">
        <v>169</v>
      </c>
    </row>
    <row r="51" spans="1:3">
      <c r="A51" s="5" t="s">
        <v>46</v>
      </c>
      <c r="B51" s="13" t="s">
        <v>170</v>
      </c>
      <c r="C51" s="13" t="s">
        <v>182</v>
      </c>
    </row>
    <row r="52" spans="1:3">
      <c r="A52" s="5" t="s">
        <v>49</v>
      </c>
      <c r="B52" s="13" t="s">
        <v>172</v>
      </c>
    </row>
    <row r="53" spans="1:3">
      <c r="A53" s="5" t="s">
        <v>50</v>
      </c>
      <c r="B53" s="13" t="s">
        <v>173</v>
      </c>
    </row>
    <row r="54" spans="1:3">
      <c r="A54" s="15" t="s">
        <v>51</v>
      </c>
      <c r="B54" s="13" t="s">
        <v>174</v>
      </c>
    </row>
    <row r="55" spans="1:3">
      <c r="A55" s="15" t="s">
        <v>52</v>
      </c>
      <c r="B55" s="13" t="s">
        <v>175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0"/>
  <sheetViews>
    <sheetView topLeftCell="A8" workbookViewId="0">
      <pane xSplit="1" topLeftCell="B1" activePane="topRight" state="frozen"/>
      <selection pane="topRight" activeCell="W1" sqref="W1:AC1048576"/>
    </sheetView>
  </sheetViews>
  <sheetFormatPr defaultRowHeight="15"/>
  <cols>
    <col min="1" max="1" width="27.7109375" bestFit="1" customWidth="1"/>
    <col min="2" max="5" width="12.28515625" style="1" bestFit="1" customWidth="1"/>
    <col min="6" max="6" width="13.42578125" style="1" bestFit="1" customWidth="1"/>
    <col min="7" max="7" width="11.28515625" style="1" bestFit="1" customWidth="1"/>
    <col min="8" max="8" width="14.42578125" style="1" bestFit="1" customWidth="1"/>
    <col min="9" max="9" width="11.140625" style="1" bestFit="1" customWidth="1"/>
    <col min="10" max="10" width="8.85546875" style="40" bestFit="1" customWidth="1"/>
    <col min="11" max="11" width="4.5703125" style="28" customWidth="1"/>
    <col min="12" max="12" width="23.28515625" bestFit="1" customWidth="1"/>
    <col min="13" max="16" width="12.28515625" style="30" bestFit="1" customWidth="1"/>
    <col min="17" max="17" width="13.42578125" style="30" bestFit="1" customWidth="1"/>
    <col min="18" max="18" width="11.28515625" style="30" bestFit="1" customWidth="1"/>
    <col min="19" max="19" width="14.42578125" style="30" bestFit="1" customWidth="1"/>
    <col min="20" max="20" width="11.140625" style="30" bestFit="1" customWidth="1"/>
    <col min="21" max="21" width="4.5703125" style="28" customWidth="1"/>
    <col min="22" max="22" width="19.42578125" customWidth="1"/>
    <col min="23" max="26" width="12.28515625" bestFit="1" customWidth="1"/>
    <col min="27" max="27" width="13.42578125" bestFit="1" customWidth="1"/>
    <col min="28" max="28" width="11.28515625" bestFit="1" customWidth="1"/>
    <col min="29" max="29" width="14.42578125" bestFit="1" customWidth="1"/>
    <col min="30" max="30" width="11.140625" style="34" bestFit="1" customWidth="1"/>
    <col min="31" max="31" width="8.85546875" style="42" bestFit="1" customWidth="1"/>
    <col min="32" max="32" width="3.7109375" style="28" customWidth="1"/>
    <col min="33" max="33" width="9.85546875" style="42" customWidth="1"/>
    <col min="34" max="34" width="11" style="42" customWidth="1"/>
  </cols>
  <sheetData>
    <row r="1" spans="1:34">
      <c r="A1" s="25" t="s">
        <v>196</v>
      </c>
      <c r="L1" s="25" t="s">
        <v>196</v>
      </c>
      <c r="V1" s="25" t="s">
        <v>196</v>
      </c>
      <c r="AG1" s="59" t="s">
        <v>200</v>
      </c>
      <c r="AH1" s="59"/>
    </row>
    <row r="2" spans="1:34">
      <c r="A2" s="42" t="s">
        <v>204</v>
      </c>
      <c r="B2" s="42" t="s">
        <v>3</v>
      </c>
      <c r="C2" s="42" t="s">
        <v>3</v>
      </c>
      <c r="D2" s="42" t="s">
        <v>3</v>
      </c>
      <c r="E2" s="42" t="s">
        <v>3</v>
      </c>
      <c r="F2" s="42" t="s">
        <v>3</v>
      </c>
      <c r="G2" s="42" t="s">
        <v>3</v>
      </c>
      <c r="H2" s="42" t="s">
        <v>3</v>
      </c>
      <c r="L2" s="25"/>
      <c r="V2" s="25"/>
    </row>
    <row r="3" spans="1:34">
      <c r="A3" s="42" t="s">
        <v>205</v>
      </c>
      <c r="B3" s="42" t="s">
        <v>63</v>
      </c>
      <c r="C3" s="42" t="s">
        <v>63</v>
      </c>
      <c r="D3" s="42" t="s">
        <v>63</v>
      </c>
      <c r="E3" s="42" t="s">
        <v>63</v>
      </c>
      <c r="F3" s="42" t="s">
        <v>63</v>
      </c>
      <c r="G3" s="42" t="s">
        <v>63</v>
      </c>
      <c r="H3" s="42" t="s">
        <v>63</v>
      </c>
      <c r="L3" s="25"/>
      <c r="M3" s="44" t="s">
        <v>3</v>
      </c>
      <c r="N3" s="44" t="s">
        <v>3</v>
      </c>
      <c r="O3" s="44" t="s">
        <v>3</v>
      </c>
      <c r="P3" s="44" t="s">
        <v>3</v>
      </c>
      <c r="Q3" s="44" t="s">
        <v>3</v>
      </c>
      <c r="R3" s="44" t="s">
        <v>3</v>
      </c>
      <c r="S3" s="44" t="s">
        <v>3</v>
      </c>
      <c r="V3" s="25"/>
      <c r="W3" s="44" t="s">
        <v>3</v>
      </c>
      <c r="X3" s="44" t="s">
        <v>3</v>
      </c>
      <c r="Y3" s="44" t="s">
        <v>3</v>
      </c>
      <c r="Z3" s="44" t="s">
        <v>3</v>
      </c>
      <c r="AA3" s="44" t="s">
        <v>3</v>
      </c>
      <c r="AB3" s="44" t="s">
        <v>3</v>
      </c>
      <c r="AC3" s="44" t="s">
        <v>3</v>
      </c>
    </row>
    <row r="4" spans="1:34">
      <c r="A4" s="52" t="s">
        <v>206</v>
      </c>
      <c r="B4" s="42" t="s">
        <v>247</v>
      </c>
      <c r="C4" s="42" t="s">
        <v>252</v>
      </c>
      <c r="D4" s="42" t="s">
        <v>254</v>
      </c>
      <c r="E4" s="44" t="s">
        <v>276</v>
      </c>
      <c r="F4" s="52">
        <v>41394</v>
      </c>
      <c r="G4" s="44" t="s">
        <v>274</v>
      </c>
      <c r="H4" s="52">
        <v>41410</v>
      </c>
      <c r="L4" s="25"/>
      <c r="M4" s="44" t="s">
        <v>63</v>
      </c>
      <c r="N4" s="44" t="s">
        <v>63</v>
      </c>
      <c r="O4" s="44" t="s">
        <v>63</v>
      </c>
      <c r="P4" s="44" t="s">
        <v>63</v>
      </c>
      <c r="Q4" s="44" t="s">
        <v>63</v>
      </c>
      <c r="R4" s="44" t="s">
        <v>63</v>
      </c>
      <c r="S4" s="44" t="s">
        <v>63</v>
      </c>
      <c r="V4" s="25"/>
      <c r="W4" s="44" t="s">
        <v>63</v>
      </c>
      <c r="X4" s="44" t="s">
        <v>63</v>
      </c>
      <c r="Y4" s="44" t="s">
        <v>63</v>
      </c>
      <c r="Z4" s="44" t="s">
        <v>63</v>
      </c>
      <c r="AA4" s="44" t="s">
        <v>63</v>
      </c>
      <c r="AB4" s="44" t="s">
        <v>63</v>
      </c>
      <c r="AC4" s="44" t="s">
        <v>63</v>
      </c>
    </row>
    <row r="5" spans="1:34">
      <c r="A5" s="52" t="s">
        <v>207</v>
      </c>
      <c r="B5" s="42" t="s">
        <v>231</v>
      </c>
      <c r="C5" s="42" t="s">
        <v>213</v>
      </c>
      <c r="D5" s="42" t="s">
        <v>213</v>
      </c>
      <c r="E5" s="42" t="s">
        <v>213</v>
      </c>
      <c r="F5" s="42" t="s">
        <v>213</v>
      </c>
      <c r="G5" s="42" t="s">
        <v>213</v>
      </c>
      <c r="H5" s="42" t="s">
        <v>213</v>
      </c>
      <c r="L5" s="25"/>
      <c r="M5" s="44" t="s">
        <v>247</v>
      </c>
      <c r="N5" s="44" t="s">
        <v>252</v>
      </c>
      <c r="O5" s="44" t="s">
        <v>254</v>
      </c>
      <c r="P5" s="44" t="s">
        <v>276</v>
      </c>
      <c r="Q5" s="52">
        <v>41394</v>
      </c>
      <c r="R5" s="44" t="s">
        <v>274</v>
      </c>
      <c r="S5" s="52">
        <v>41410</v>
      </c>
      <c r="V5" s="25"/>
      <c r="W5" s="44" t="s">
        <v>247</v>
      </c>
      <c r="X5" s="44" t="s">
        <v>252</v>
      </c>
      <c r="Y5" s="44" t="s">
        <v>254</v>
      </c>
      <c r="Z5" s="44" t="s">
        <v>276</v>
      </c>
      <c r="AA5" s="52">
        <v>41394</v>
      </c>
      <c r="AB5" s="44" t="s">
        <v>274</v>
      </c>
      <c r="AC5" s="52">
        <v>41410</v>
      </c>
    </row>
    <row r="6" spans="1:34">
      <c r="A6" s="52" t="s">
        <v>208</v>
      </c>
      <c r="B6" s="42" t="s">
        <v>2</v>
      </c>
      <c r="C6" s="42" t="s">
        <v>2</v>
      </c>
      <c r="D6" s="42" t="s">
        <v>2</v>
      </c>
      <c r="E6" s="42" t="s">
        <v>2</v>
      </c>
      <c r="F6" s="42" t="s">
        <v>2</v>
      </c>
      <c r="G6" s="42" t="s">
        <v>2</v>
      </c>
      <c r="H6" s="42" t="s">
        <v>2</v>
      </c>
      <c r="L6" s="25"/>
      <c r="M6" s="44" t="s">
        <v>231</v>
      </c>
      <c r="N6" s="44" t="s">
        <v>213</v>
      </c>
      <c r="O6" s="44" t="s">
        <v>213</v>
      </c>
      <c r="P6" s="44" t="s">
        <v>213</v>
      </c>
      <c r="Q6" s="44" t="s">
        <v>213</v>
      </c>
      <c r="R6" s="44" t="s">
        <v>213</v>
      </c>
      <c r="S6" s="44" t="s">
        <v>213</v>
      </c>
      <c r="V6" s="25"/>
      <c r="W6" s="44" t="s">
        <v>231</v>
      </c>
      <c r="X6" s="44" t="s">
        <v>213</v>
      </c>
      <c r="Y6" s="44" t="s">
        <v>213</v>
      </c>
      <c r="Z6" s="44" t="s">
        <v>213</v>
      </c>
      <c r="AA6" s="44" t="s">
        <v>213</v>
      </c>
      <c r="AB6" s="44" t="s">
        <v>213</v>
      </c>
      <c r="AC6" s="44" t="s">
        <v>213</v>
      </c>
    </row>
    <row r="7" spans="1:34">
      <c r="A7" s="52" t="s">
        <v>209</v>
      </c>
      <c r="B7" s="42" t="s">
        <v>248</v>
      </c>
      <c r="C7" s="42" t="s">
        <v>214</v>
      </c>
      <c r="D7" s="44" t="s">
        <v>214</v>
      </c>
      <c r="E7" s="44" t="s">
        <v>216</v>
      </c>
      <c r="F7" s="44" t="s">
        <v>214</v>
      </c>
      <c r="G7" s="44" t="s">
        <v>214</v>
      </c>
      <c r="H7" s="44" t="s">
        <v>214</v>
      </c>
      <c r="L7" s="25"/>
      <c r="M7" s="44" t="s">
        <v>2</v>
      </c>
      <c r="N7" s="44" t="s">
        <v>2</v>
      </c>
      <c r="O7" s="44" t="s">
        <v>2</v>
      </c>
      <c r="P7" s="44" t="s">
        <v>2</v>
      </c>
      <c r="Q7" s="44" t="s">
        <v>2</v>
      </c>
      <c r="R7" s="44" t="s">
        <v>2</v>
      </c>
      <c r="S7" s="44" t="s">
        <v>2</v>
      </c>
      <c r="V7" s="25"/>
      <c r="W7" s="44" t="s">
        <v>2</v>
      </c>
      <c r="X7" s="44" t="s">
        <v>2</v>
      </c>
      <c r="Y7" s="44" t="s">
        <v>2</v>
      </c>
      <c r="Z7" s="44" t="s">
        <v>2</v>
      </c>
      <c r="AA7" s="44" t="s">
        <v>2</v>
      </c>
      <c r="AB7" s="44" t="s">
        <v>2</v>
      </c>
      <c r="AC7" s="44" t="s">
        <v>2</v>
      </c>
    </row>
    <row r="8" spans="1:34">
      <c r="A8" s="53" t="s">
        <v>210</v>
      </c>
      <c r="B8" s="42" t="s">
        <v>249</v>
      </c>
      <c r="C8" s="42" t="s">
        <v>253</v>
      </c>
      <c r="D8" s="42" t="s">
        <v>255</v>
      </c>
      <c r="E8" s="42" t="s">
        <v>256</v>
      </c>
      <c r="F8" s="42" t="s">
        <v>257</v>
      </c>
      <c r="G8" s="42" t="s">
        <v>258</v>
      </c>
      <c r="H8" s="44" t="s">
        <v>275</v>
      </c>
      <c r="L8" s="25"/>
      <c r="M8" s="44" t="s">
        <v>248</v>
      </c>
      <c r="N8" s="44" t="s">
        <v>214</v>
      </c>
      <c r="O8" s="44" t="s">
        <v>214</v>
      </c>
      <c r="P8" s="44" t="s">
        <v>216</v>
      </c>
      <c r="Q8" s="44" t="s">
        <v>214</v>
      </c>
      <c r="R8" s="44" t="s">
        <v>214</v>
      </c>
      <c r="S8" s="44" t="s">
        <v>214</v>
      </c>
      <c r="V8" s="25"/>
      <c r="W8" s="44" t="s">
        <v>248</v>
      </c>
      <c r="X8" s="44" t="s">
        <v>214</v>
      </c>
      <c r="Y8" s="44" t="s">
        <v>214</v>
      </c>
      <c r="Z8" s="44" t="s">
        <v>216</v>
      </c>
      <c r="AA8" s="44" t="s">
        <v>214</v>
      </c>
      <c r="AB8" s="44" t="s">
        <v>214</v>
      </c>
      <c r="AC8" s="44" t="s">
        <v>214</v>
      </c>
    </row>
    <row r="9" spans="1:34">
      <c r="A9" s="42" t="s">
        <v>211</v>
      </c>
      <c r="B9" s="42" t="s">
        <v>250</v>
      </c>
      <c r="C9" s="42">
        <v>10</v>
      </c>
      <c r="D9" s="42">
        <v>12</v>
      </c>
      <c r="E9" s="42">
        <v>12</v>
      </c>
      <c r="F9" s="42">
        <v>12</v>
      </c>
      <c r="G9" s="42">
        <v>9.6999999999999993</v>
      </c>
      <c r="H9" s="42">
        <v>12</v>
      </c>
      <c r="L9" s="25"/>
      <c r="M9" s="44" t="s">
        <v>249</v>
      </c>
      <c r="N9" s="44" t="s">
        <v>253</v>
      </c>
      <c r="O9" s="44" t="s">
        <v>255</v>
      </c>
      <c r="P9" s="44" t="s">
        <v>256</v>
      </c>
      <c r="Q9" s="44" t="s">
        <v>257</v>
      </c>
      <c r="R9" s="44" t="s">
        <v>258</v>
      </c>
      <c r="S9" s="44" t="s">
        <v>275</v>
      </c>
      <c r="V9" s="25"/>
      <c r="W9" s="44" t="s">
        <v>249</v>
      </c>
      <c r="X9" s="44" t="s">
        <v>253</v>
      </c>
      <c r="Y9" s="44" t="s">
        <v>255</v>
      </c>
      <c r="Z9" s="44" t="s">
        <v>256</v>
      </c>
      <c r="AA9" s="44" t="s">
        <v>257</v>
      </c>
      <c r="AB9" s="44" t="s">
        <v>258</v>
      </c>
      <c r="AC9" s="44" t="s">
        <v>275</v>
      </c>
    </row>
    <row r="10" spans="1:34">
      <c r="A10" s="42" t="s">
        <v>212</v>
      </c>
      <c r="B10" s="42" t="s">
        <v>251</v>
      </c>
      <c r="C10" s="42">
        <v>48</v>
      </c>
      <c r="D10" s="42">
        <v>32</v>
      </c>
      <c r="E10" s="42">
        <v>60</v>
      </c>
      <c r="F10" s="42">
        <v>60</v>
      </c>
      <c r="G10" s="42">
        <v>32</v>
      </c>
      <c r="H10" s="42">
        <v>16</v>
      </c>
      <c r="L10" s="25"/>
      <c r="M10" s="44" t="s">
        <v>250</v>
      </c>
      <c r="N10" s="44">
        <v>10</v>
      </c>
      <c r="O10" s="44">
        <v>12</v>
      </c>
      <c r="P10" s="44">
        <v>12</v>
      </c>
      <c r="Q10" s="44">
        <v>12</v>
      </c>
      <c r="R10" s="44">
        <v>9.6999999999999993</v>
      </c>
      <c r="S10" s="44">
        <v>12</v>
      </c>
      <c r="V10" s="25"/>
      <c r="W10" s="44" t="s">
        <v>250</v>
      </c>
      <c r="X10" s="44">
        <v>10</v>
      </c>
      <c r="Y10" s="44">
        <v>12</v>
      </c>
      <c r="Z10" s="44">
        <v>12</v>
      </c>
      <c r="AA10" s="44">
        <v>12</v>
      </c>
      <c r="AB10" s="44">
        <v>9.6999999999999993</v>
      </c>
      <c r="AC10" s="44">
        <v>12</v>
      </c>
    </row>
    <row r="11" spans="1:34">
      <c r="A11" s="1"/>
      <c r="L11" s="1"/>
      <c r="M11" s="44" t="s">
        <v>251</v>
      </c>
      <c r="N11" s="44">
        <v>48</v>
      </c>
      <c r="O11" s="44">
        <v>32</v>
      </c>
      <c r="P11" s="44">
        <v>60</v>
      </c>
      <c r="Q11" s="44">
        <v>60</v>
      </c>
      <c r="R11" s="44">
        <v>32</v>
      </c>
      <c r="S11" s="44">
        <v>16</v>
      </c>
      <c r="V11" s="1"/>
      <c r="W11" s="44" t="s">
        <v>251</v>
      </c>
      <c r="X11" s="44">
        <v>48</v>
      </c>
      <c r="Y11" s="44">
        <v>32</v>
      </c>
      <c r="Z11" s="44">
        <v>60</v>
      </c>
      <c r="AA11" s="44">
        <v>60</v>
      </c>
      <c r="AB11" s="44">
        <v>32</v>
      </c>
      <c r="AC11" s="44">
        <v>16</v>
      </c>
      <c r="AG11" s="60">
        <v>2012</v>
      </c>
      <c r="AH11" s="60"/>
    </row>
    <row r="12" spans="1:34">
      <c r="A12" s="20" t="s">
        <v>194</v>
      </c>
      <c r="L12" s="25" t="s">
        <v>195</v>
      </c>
      <c r="V12" s="25" t="s">
        <v>198</v>
      </c>
      <c r="AD12" s="33" t="s">
        <v>199</v>
      </c>
      <c r="AG12" s="42" t="s">
        <v>201</v>
      </c>
      <c r="AH12" s="42" t="s">
        <v>201</v>
      </c>
    </row>
    <row r="13" spans="1:34">
      <c r="A13" t="s">
        <v>192</v>
      </c>
      <c r="B13" s="42" t="s">
        <v>60</v>
      </c>
      <c r="C13" s="42" t="s">
        <v>67</v>
      </c>
      <c r="D13" s="42" t="s">
        <v>73</v>
      </c>
      <c r="E13" s="42" t="s">
        <v>82</v>
      </c>
      <c r="F13" s="42" t="s">
        <v>99</v>
      </c>
      <c r="G13" s="42" t="s">
        <v>110</v>
      </c>
      <c r="H13" s="42" t="s">
        <v>116</v>
      </c>
      <c r="I13" s="42" t="s">
        <v>193</v>
      </c>
      <c r="J13" s="40" t="s">
        <v>197</v>
      </c>
      <c r="K13" s="29"/>
      <c r="L13" t="s">
        <v>192</v>
      </c>
      <c r="M13" s="30" t="s">
        <v>60</v>
      </c>
      <c r="N13" s="30" t="s">
        <v>67</v>
      </c>
      <c r="O13" s="30" t="s">
        <v>73</v>
      </c>
      <c r="P13" s="30" t="s">
        <v>82</v>
      </c>
      <c r="Q13" s="30" t="s">
        <v>99</v>
      </c>
      <c r="R13" s="30" t="s">
        <v>110</v>
      </c>
      <c r="S13" s="30" t="s">
        <v>116</v>
      </c>
      <c r="T13" s="30" t="s">
        <v>193</v>
      </c>
      <c r="U13" s="29"/>
      <c r="V13" t="s">
        <v>192</v>
      </c>
      <c r="W13" s="30" t="s">
        <v>60</v>
      </c>
      <c r="X13" s="30" t="s">
        <v>67</v>
      </c>
      <c r="Y13" s="30" t="s">
        <v>73</v>
      </c>
      <c r="Z13" s="30" t="s">
        <v>82</v>
      </c>
      <c r="AA13" s="30" t="s">
        <v>99</v>
      </c>
      <c r="AB13" s="30" t="s">
        <v>110</v>
      </c>
      <c r="AC13" s="30" t="s">
        <v>116</v>
      </c>
      <c r="AD13" s="33" t="s">
        <v>193</v>
      </c>
      <c r="AE13" s="42" t="s">
        <v>197</v>
      </c>
      <c r="AF13" s="29"/>
      <c r="AG13" s="42" t="s">
        <v>2</v>
      </c>
      <c r="AH13" s="42" t="s">
        <v>68</v>
      </c>
    </row>
    <row r="14" spans="1:34" s="39" customFormat="1">
      <c r="A14" s="36" t="s">
        <v>61</v>
      </c>
      <c r="B14" s="28">
        <v>2.0670000000000002</v>
      </c>
      <c r="C14" s="28">
        <v>131.59999999999997</v>
      </c>
      <c r="D14" s="28">
        <v>54.331500000000005</v>
      </c>
      <c r="E14" s="28">
        <v>41.61</v>
      </c>
      <c r="F14" s="28">
        <v>5.8765000000000001</v>
      </c>
      <c r="G14" s="28">
        <v>3.1167532500000004</v>
      </c>
      <c r="H14" s="28">
        <v>4.0720000000000001</v>
      </c>
      <c r="I14" s="28">
        <v>242.67375325</v>
      </c>
      <c r="J14" s="41" t="s">
        <v>70</v>
      </c>
      <c r="K14" s="28"/>
      <c r="L14" s="36" t="s">
        <v>61</v>
      </c>
      <c r="M14" s="37">
        <v>1.8824609733700641E-2</v>
      </c>
      <c r="N14" s="37">
        <v>1.4007346189164371</v>
      </c>
      <c r="O14" s="37">
        <v>0.35863590449954086</v>
      </c>
      <c r="P14" s="37">
        <v>0.81898530762167121</v>
      </c>
      <c r="Q14" s="37">
        <v>6.6000000000000003E-2</v>
      </c>
      <c r="R14" s="37">
        <v>1.5610651974288337E-2</v>
      </c>
      <c r="S14" s="37">
        <v>3.6730945821854911E-2</v>
      </c>
      <c r="T14" s="37">
        <v>2.7155220385674932</v>
      </c>
      <c r="U14" s="28"/>
      <c r="V14" s="36" t="s">
        <v>61</v>
      </c>
      <c r="W14" s="31">
        <f t="shared" ref="W14:AD20" si="0">IF(M14=0,"",B14/M14)</f>
        <v>109.80307317073172</v>
      </c>
      <c r="X14" s="31">
        <f t="shared" si="0"/>
        <v>93.95070145535594</v>
      </c>
      <c r="Y14" s="31">
        <f t="shared" si="0"/>
        <v>151.49487075427376</v>
      </c>
      <c r="Z14" s="31">
        <f t="shared" si="0"/>
        <v>50.806772249474427</v>
      </c>
      <c r="AA14" s="31">
        <f t="shared" si="0"/>
        <v>89.037878787878782</v>
      </c>
      <c r="AB14" s="31">
        <f t="shared" si="0"/>
        <v>199.65554642647061</v>
      </c>
      <c r="AC14" s="31">
        <f t="shared" si="0"/>
        <v>110.86020000000001</v>
      </c>
      <c r="AD14" s="38">
        <f t="shared" si="0"/>
        <v>89.365414753922067</v>
      </c>
      <c r="AE14" s="29" t="s">
        <v>70</v>
      </c>
      <c r="AF14" s="28"/>
      <c r="AG14" s="29"/>
      <c r="AH14" s="29"/>
    </row>
    <row r="15" spans="1:34">
      <c r="A15" s="24" t="s">
        <v>62</v>
      </c>
      <c r="B15" s="1">
        <v>0.18</v>
      </c>
      <c r="D15" s="1">
        <v>4.67</v>
      </c>
      <c r="I15" s="1">
        <v>4.8499999999999996</v>
      </c>
      <c r="L15" s="24" t="s">
        <v>62</v>
      </c>
      <c r="M15" s="30">
        <v>7.3461891643709825E-3</v>
      </c>
      <c r="O15" s="30">
        <v>5.4286960514233241E-2</v>
      </c>
      <c r="T15" s="30">
        <v>6.1633149678604227E-2</v>
      </c>
      <c r="V15" s="24" t="s">
        <v>62</v>
      </c>
      <c r="W15" s="32">
        <f t="shared" si="0"/>
        <v>24.502499999999998</v>
      </c>
      <c r="X15" s="32" t="str">
        <f t="shared" si="0"/>
        <v/>
      </c>
      <c r="Y15" s="32">
        <f t="shared" si="0"/>
        <v>86.024340942344608</v>
      </c>
      <c r="Z15" s="32" t="str">
        <f t="shared" si="0"/>
        <v/>
      </c>
      <c r="AA15" s="32" t="str">
        <f t="shared" si="0"/>
        <v/>
      </c>
      <c r="AB15" s="32" t="str">
        <f t="shared" si="0"/>
        <v/>
      </c>
      <c r="AC15" s="32" t="str">
        <f t="shared" si="0"/>
        <v/>
      </c>
      <c r="AD15" s="35">
        <f t="shared" si="0"/>
        <v>78.691418908348652</v>
      </c>
    </row>
    <row r="16" spans="1:34">
      <c r="A16" s="24" t="s">
        <v>9</v>
      </c>
      <c r="C16" s="1">
        <v>71.049999999999983</v>
      </c>
      <c r="D16" s="1">
        <v>2.23</v>
      </c>
      <c r="E16" s="1">
        <v>25.84</v>
      </c>
      <c r="G16" s="1">
        <v>0.97774010000000011</v>
      </c>
      <c r="I16" s="1">
        <v>100.0977401</v>
      </c>
      <c r="L16" s="24" t="s">
        <v>9</v>
      </c>
      <c r="N16" s="30">
        <v>0.77465564738292014</v>
      </c>
      <c r="O16" s="30">
        <v>1.8075298438934802E-2</v>
      </c>
      <c r="P16" s="30">
        <v>0.33230027548209362</v>
      </c>
      <c r="R16" s="30">
        <v>5.2035506580961127E-3</v>
      </c>
      <c r="T16" s="30">
        <v>1.1302347719620447</v>
      </c>
      <c r="V16" s="24" t="s">
        <v>9</v>
      </c>
      <c r="W16" s="32" t="str">
        <f t="shared" si="0"/>
        <v/>
      </c>
      <c r="X16" s="32">
        <f t="shared" si="0"/>
        <v>91.718172119487889</v>
      </c>
      <c r="Y16" s="32">
        <f t="shared" si="0"/>
        <v>123.3727900833164</v>
      </c>
      <c r="Z16" s="32">
        <f t="shared" si="0"/>
        <v>77.760994818652861</v>
      </c>
      <c r="AA16" s="32" t="str">
        <f t="shared" si="0"/>
        <v/>
      </c>
      <c r="AB16" s="32">
        <f t="shared" si="0"/>
        <v>187.89864157058827</v>
      </c>
      <c r="AC16" s="32" t="str">
        <f t="shared" si="0"/>
        <v/>
      </c>
      <c r="AD16" s="35">
        <f t="shared" si="0"/>
        <v>88.563670648916698</v>
      </c>
      <c r="AG16" s="42">
        <v>308.06</v>
      </c>
    </row>
    <row r="17" spans="1:33">
      <c r="A17" s="24" t="s">
        <v>117</v>
      </c>
      <c r="H17" s="1">
        <v>2.028</v>
      </c>
      <c r="I17" s="1">
        <v>2.028</v>
      </c>
      <c r="L17" s="24" t="s">
        <v>117</v>
      </c>
      <c r="S17" s="30">
        <v>1.8365472910927456E-2</v>
      </c>
      <c r="T17" s="30">
        <v>1.8365472910927456E-2</v>
      </c>
      <c r="V17" s="24" t="s">
        <v>117</v>
      </c>
      <c r="W17" s="32" t="str">
        <f t="shared" si="0"/>
        <v/>
      </c>
      <c r="X17" s="32" t="str">
        <f t="shared" si="0"/>
        <v/>
      </c>
      <c r="Y17" s="32" t="str">
        <f t="shared" si="0"/>
        <v/>
      </c>
      <c r="Z17" s="32" t="str">
        <f t="shared" si="0"/>
        <v/>
      </c>
      <c r="AA17" s="32" t="str">
        <f t="shared" si="0"/>
        <v/>
      </c>
      <c r="AB17" s="32" t="str">
        <f t="shared" si="0"/>
        <v/>
      </c>
      <c r="AC17" s="32">
        <f t="shared" si="0"/>
        <v>110.42460000000001</v>
      </c>
      <c r="AD17" s="35">
        <f t="shared" si="0"/>
        <v>110.42460000000001</v>
      </c>
      <c r="AG17" s="42">
        <v>308.06</v>
      </c>
    </row>
    <row r="18" spans="1:33">
      <c r="A18" s="24" t="s">
        <v>64</v>
      </c>
      <c r="B18" s="1">
        <v>1.887</v>
      </c>
      <c r="C18" s="1">
        <v>10.324999999999999</v>
      </c>
      <c r="D18" s="1">
        <v>2.3250000000000002</v>
      </c>
      <c r="H18" s="1">
        <v>2.044</v>
      </c>
      <c r="I18" s="1">
        <v>16.581</v>
      </c>
      <c r="L18" s="24" t="s">
        <v>64</v>
      </c>
      <c r="M18" s="30">
        <v>1.1478420569329659E-2</v>
      </c>
      <c r="N18" s="30">
        <v>0.15078053259871443</v>
      </c>
      <c r="O18" s="30">
        <v>1.7464646464646464E-2</v>
      </c>
      <c r="S18" s="30">
        <v>1.8365472910927456E-2</v>
      </c>
      <c r="T18" s="30">
        <v>0.19808907254361802</v>
      </c>
      <c r="V18" s="24" t="s">
        <v>64</v>
      </c>
      <c r="W18" s="32">
        <f t="shared" si="0"/>
        <v>164.39544000000001</v>
      </c>
      <c r="X18" s="32">
        <f t="shared" si="0"/>
        <v>68.477009744214357</v>
      </c>
      <c r="Y18" s="32">
        <f t="shared" si="0"/>
        <v>133.12608444187393</v>
      </c>
      <c r="Z18" s="32" t="str">
        <f t="shared" si="0"/>
        <v/>
      </c>
      <c r="AA18" s="32" t="str">
        <f t="shared" si="0"/>
        <v/>
      </c>
      <c r="AB18" s="32" t="str">
        <f t="shared" si="0"/>
        <v/>
      </c>
      <c r="AC18" s="32">
        <f t="shared" si="0"/>
        <v>111.2958</v>
      </c>
      <c r="AD18" s="35">
        <f t="shared" si="0"/>
        <v>83.704768703730309</v>
      </c>
    </row>
    <row r="19" spans="1:33">
      <c r="A19" s="24" t="s">
        <v>71</v>
      </c>
      <c r="C19" s="1">
        <v>3.6749999999999998</v>
      </c>
      <c r="D19" s="1">
        <v>12.871500000000003</v>
      </c>
      <c r="F19" s="1">
        <v>5.8765000000000001</v>
      </c>
      <c r="G19" s="1">
        <v>0.94852914999999993</v>
      </c>
      <c r="I19" s="1">
        <v>23.371529150000001</v>
      </c>
      <c r="L19" s="24" t="s">
        <v>71</v>
      </c>
      <c r="N19" s="30">
        <v>5.8585858585858588E-2</v>
      </c>
      <c r="O19" s="30">
        <v>8.2560146923783301E-2</v>
      </c>
      <c r="Q19" s="30">
        <v>6.6000000000000003E-2</v>
      </c>
      <c r="R19" s="30">
        <v>5.2035506580961127E-3</v>
      </c>
      <c r="T19" s="30">
        <v>0.21234955616773801</v>
      </c>
      <c r="V19" s="24" t="s">
        <v>71</v>
      </c>
      <c r="W19" s="32" t="str">
        <f t="shared" si="0"/>
        <v/>
      </c>
      <c r="X19" s="32">
        <f t="shared" si="0"/>
        <v>62.728448275862064</v>
      </c>
      <c r="Y19" s="32">
        <f t="shared" si="0"/>
        <v>155.90451906393204</v>
      </c>
      <c r="Z19" s="32" t="str">
        <f t="shared" si="0"/>
        <v/>
      </c>
      <c r="AA19" s="32">
        <f t="shared" si="0"/>
        <v>89.037878787878782</v>
      </c>
      <c r="AB19" s="32">
        <f t="shared" si="0"/>
        <v>182.2849842970588</v>
      </c>
      <c r="AC19" s="32" t="str">
        <f t="shared" si="0"/>
        <v/>
      </c>
      <c r="AD19" s="35">
        <f t="shared" si="0"/>
        <v>110.06158699733042</v>
      </c>
      <c r="AG19" s="42">
        <v>308.06</v>
      </c>
    </row>
    <row r="20" spans="1:33">
      <c r="A20" s="24" t="s">
        <v>72</v>
      </c>
      <c r="C20" s="1">
        <v>46.55</v>
      </c>
      <c r="D20" s="1">
        <v>32.234999999999999</v>
      </c>
      <c r="E20" s="1">
        <v>15.77</v>
      </c>
      <c r="G20" s="1">
        <v>1.1904840000000001</v>
      </c>
      <c r="I20" s="1">
        <v>95.74548399999999</v>
      </c>
      <c r="L20" s="24" t="s">
        <v>72</v>
      </c>
      <c r="N20" s="30">
        <v>0.41671258034894398</v>
      </c>
      <c r="O20" s="30">
        <v>0.18624885215794307</v>
      </c>
      <c r="P20" s="30">
        <v>0.48668503213957759</v>
      </c>
      <c r="R20" s="30">
        <v>5.2035506580961127E-3</v>
      </c>
      <c r="T20" s="30">
        <v>1.0948500153045606</v>
      </c>
      <c r="V20" s="24" t="s">
        <v>72</v>
      </c>
      <c r="W20" s="32" t="str">
        <f t="shared" si="0"/>
        <v/>
      </c>
      <c r="X20" s="32">
        <f t="shared" si="0"/>
        <v>111.70769061260467</v>
      </c>
      <c r="Y20" s="32">
        <f t="shared" si="0"/>
        <v>173.07489214840379</v>
      </c>
      <c r="Z20" s="32">
        <f t="shared" si="0"/>
        <v>32.402886792452833</v>
      </c>
      <c r="AA20" s="32" t="str">
        <f t="shared" si="0"/>
        <v/>
      </c>
      <c r="AB20" s="32">
        <f t="shared" si="0"/>
        <v>228.78301341176473</v>
      </c>
      <c r="AC20" s="32" t="str">
        <f t="shared" si="0"/>
        <v/>
      </c>
      <c r="AD20" s="35">
        <f t="shared" si="0"/>
        <v>87.450776509662774</v>
      </c>
      <c r="AG20" s="42">
        <v>308.06</v>
      </c>
    </row>
  </sheetData>
  <mergeCells count="2">
    <mergeCell ref="AG1:AH1"/>
    <mergeCell ref="AG11:AH11"/>
  </mergeCells>
  <pageMargins left="0.7" right="0.7" top="0.75" bottom="0.75" header="0.3" footer="0.3"/>
  <pageSetup paperSize="5" scale="39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5"/>
  <sheetViews>
    <sheetView workbookViewId="0">
      <pane xSplit="1" topLeftCell="B1" activePane="topRight" state="frozen"/>
      <selection pane="topRight" activeCell="J22" sqref="J22"/>
    </sheetView>
  </sheetViews>
  <sheetFormatPr defaultRowHeight="15"/>
  <cols>
    <col min="1" max="1" width="27.7109375" bestFit="1" customWidth="1"/>
    <col min="2" max="2" width="13.42578125" style="1" bestFit="1" customWidth="1"/>
    <col min="3" max="4" width="12.28515625" style="1" bestFit="1" customWidth="1"/>
    <col min="5" max="5" width="11.140625" style="1" bestFit="1" customWidth="1"/>
    <col min="6" max="6" width="8.85546875" style="40" bestFit="1" customWidth="1"/>
    <col min="7" max="7" width="4.5703125" style="28" customWidth="1"/>
    <col min="8" max="8" width="23.28515625" bestFit="1" customWidth="1"/>
    <col min="9" max="9" width="13.42578125" style="30" bestFit="1" customWidth="1"/>
    <col min="10" max="11" width="12.28515625" style="30" bestFit="1" customWidth="1"/>
    <col min="12" max="12" width="11.140625" style="30" bestFit="1" customWidth="1"/>
    <col min="13" max="13" width="4.5703125" style="28" customWidth="1"/>
    <col min="14" max="14" width="19.42578125" customWidth="1"/>
    <col min="15" max="15" width="13.42578125" bestFit="1" customWidth="1"/>
    <col min="16" max="17" width="12.28515625" bestFit="1" customWidth="1"/>
    <col min="18" max="18" width="11.140625" style="34" bestFit="1" customWidth="1"/>
    <col min="19" max="19" width="8.85546875" style="42" bestFit="1" customWidth="1"/>
    <col min="20" max="20" width="3.7109375" style="28" customWidth="1"/>
    <col min="21" max="21" width="9.85546875" style="42" customWidth="1"/>
    <col min="22" max="22" width="11" style="42" customWidth="1"/>
  </cols>
  <sheetData>
    <row r="1" spans="1:22">
      <c r="A1" s="25" t="s">
        <v>196</v>
      </c>
      <c r="H1" s="25" t="s">
        <v>196</v>
      </c>
      <c r="N1" s="25" t="s">
        <v>196</v>
      </c>
      <c r="U1" s="59" t="s">
        <v>200</v>
      </c>
      <c r="V1" s="59"/>
    </row>
    <row r="2" spans="1:22">
      <c r="A2" s="42" t="s">
        <v>204</v>
      </c>
      <c r="B2" s="42" t="s">
        <v>3</v>
      </c>
      <c r="C2" s="42" t="s">
        <v>3</v>
      </c>
      <c r="D2" s="42" t="s">
        <v>3</v>
      </c>
      <c r="H2" s="25"/>
      <c r="I2" s="42" t="s">
        <v>3</v>
      </c>
      <c r="J2" s="42" t="s">
        <v>3</v>
      </c>
      <c r="K2" s="42" t="s">
        <v>3</v>
      </c>
      <c r="N2" s="25"/>
      <c r="O2" s="42" t="s">
        <v>3</v>
      </c>
      <c r="P2" s="42" t="s">
        <v>3</v>
      </c>
      <c r="Q2" s="42" t="s">
        <v>3</v>
      </c>
    </row>
    <row r="3" spans="1:22">
      <c r="A3" s="42" t="s">
        <v>205</v>
      </c>
      <c r="B3" s="42" t="s">
        <v>10</v>
      </c>
      <c r="C3" s="42" t="s">
        <v>10</v>
      </c>
      <c r="D3" s="42" t="s">
        <v>10</v>
      </c>
      <c r="H3" s="25"/>
      <c r="I3" s="42" t="s">
        <v>10</v>
      </c>
      <c r="J3" s="42" t="s">
        <v>10</v>
      </c>
      <c r="K3" s="42" t="s">
        <v>10</v>
      </c>
      <c r="N3" s="25"/>
      <c r="O3" s="42" t="s">
        <v>10</v>
      </c>
      <c r="P3" s="42" t="s">
        <v>10</v>
      </c>
      <c r="Q3" s="42" t="s">
        <v>10</v>
      </c>
    </row>
    <row r="4" spans="1:22">
      <c r="A4" s="52" t="s">
        <v>206</v>
      </c>
      <c r="B4" s="52">
        <v>41417</v>
      </c>
      <c r="C4" s="52">
        <v>41429</v>
      </c>
      <c r="D4" s="52">
        <v>41440</v>
      </c>
      <c r="H4" s="25"/>
      <c r="I4" s="52">
        <v>41417</v>
      </c>
      <c r="J4" s="52">
        <v>41429</v>
      </c>
      <c r="K4" s="52">
        <v>41440</v>
      </c>
      <c r="N4" s="25"/>
      <c r="O4" s="52">
        <v>41417</v>
      </c>
      <c r="P4" s="52">
        <v>41429</v>
      </c>
      <c r="Q4" s="52">
        <v>41440</v>
      </c>
    </row>
    <row r="5" spans="1:22">
      <c r="A5" s="52" t="s">
        <v>207</v>
      </c>
      <c r="B5" s="42" t="s">
        <v>259</v>
      </c>
      <c r="C5" s="42" t="s">
        <v>213</v>
      </c>
      <c r="D5" s="42" t="s">
        <v>259</v>
      </c>
      <c r="H5" s="25"/>
      <c r="I5" s="42" t="s">
        <v>259</v>
      </c>
      <c r="J5" s="42" t="s">
        <v>213</v>
      </c>
      <c r="K5" s="42" t="s">
        <v>259</v>
      </c>
      <c r="N5" s="25"/>
      <c r="O5" s="42" t="s">
        <v>259</v>
      </c>
      <c r="P5" s="42" t="s">
        <v>213</v>
      </c>
      <c r="Q5" s="42" t="s">
        <v>259</v>
      </c>
    </row>
    <row r="6" spans="1:22">
      <c r="A6" s="52" t="s">
        <v>208</v>
      </c>
      <c r="B6" s="42" t="s">
        <v>2</v>
      </c>
      <c r="C6" s="42" t="s">
        <v>2</v>
      </c>
      <c r="D6" s="42" t="s">
        <v>2</v>
      </c>
      <c r="H6" s="25"/>
      <c r="I6" s="42" t="s">
        <v>2</v>
      </c>
      <c r="J6" s="42" t="s">
        <v>2</v>
      </c>
      <c r="K6" s="42" t="s">
        <v>2</v>
      </c>
      <c r="N6" s="25"/>
      <c r="O6" s="42" t="s">
        <v>2</v>
      </c>
      <c r="P6" s="42" t="s">
        <v>2</v>
      </c>
      <c r="Q6" s="42" t="s">
        <v>2</v>
      </c>
    </row>
    <row r="7" spans="1:22">
      <c r="A7" s="52" t="s">
        <v>209</v>
      </c>
      <c r="B7" s="42" t="s">
        <v>216</v>
      </c>
      <c r="C7" s="42" t="s">
        <v>216</v>
      </c>
      <c r="D7" s="42" t="s">
        <v>216</v>
      </c>
      <c r="H7" s="25"/>
      <c r="I7" s="42" t="s">
        <v>216</v>
      </c>
      <c r="J7" s="42" t="s">
        <v>216</v>
      </c>
      <c r="K7" s="42" t="s">
        <v>216</v>
      </c>
      <c r="N7" s="25"/>
      <c r="O7" s="42" t="s">
        <v>216</v>
      </c>
      <c r="P7" s="42" t="s">
        <v>216</v>
      </c>
      <c r="Q7" s="42" t="s">
        <v>216</v>
      </c>
    </row>
    <row r="8" spans="1:22">
      <c r="A8" s="53" t="s">
        <v>210</v>
      </c>
      <c r="B8" s="42" t="s">
        <v>260</v>
      </c>
      <c r="C8" s="42" t="s">
        <v>261</v>
      </c>
      <c r="D8" s="42" t="s">
        <v>262</v>
      </c>
      <c r="H8" s="25"/>
      <c r="I8" s="42" t="s">
        <v>260</v>
      </c>
      <c r="J8" s="42" t="s">
        <v>261</v>
      </c>
      <c r="K8" s="42" t="s">
        <v>262</v>
      </c>
      <c r="N8" s="25"/>
      <c r="O8" s="42" t="s">
        <v>260</v>
      </c>
      <c r="P8" s="42" t="s">
        <v>261</v>
      </c>
      <c r="Q8" s="42" t="s">
        <v>262</v>
      </c>
    </row>
    <row r="9" spans="1:22">
      <c r="A9" s="42" t="s">
        <v>211</v>
      </c>
      <c r="B9" s="42">
        <v>18</v>
      </c>
      <c r="C9" s="42">
        <v>12</v>
      </c>
      <c r="D9" s="42">
        <v>12</v>
      </c>
      <c r="H9" s="25"/>
      <c r="I9" s="42">
        <v>18</v>
      </c>
      <c r="J9" s="42">
        <v>12</v>
      </c>
      <c r="K9" s="42">
        <v>12</v>
      </c>
      <c r="N9" s="25"/>
      <c r="O9" s="42">
        <v>18</v>
      </c>
      <c r="P9" s="42">
        <v>12</v>
      </c>
      <c r="Q9" s="42">
        <v>12</v>
      </c>
    </row>
    <row r="10" spans="1:22">
      <c r="A10" s="42" t="s">
        <v>212</v>
      </c>
      <c r="B10" s="42">
        <v>72</v>
      </c>
      <c r="C10" s="42">
        <v>48</v>
      </c>
      <c r="D10" s="42">
        <v>60</v>
      </c>
      <c r="H10" s="1"/>
      <c r="I10" s="42">
        <v>72</v>
      </c>
      <c r="J10" s="42">
        <v>48</v>
      </c>
      <c r="K10" s="42">
        <v>60</v>
      </c>
      <c r="N10" s="1"/>
      <c r="O10" s="42">
        <v>72</v>
      </c>
      <c r="P10" s="42">
        <v>48</v>
      </c>
      <c r="Q10" s="42">
        <v>60</v>
      </c>
      <c r="U10" s="60">
        <v>2012</v>
      </c>
      <c r="V10" s="60"/>
    </row>
    <row r="11" spans="1:22">
      <c r="A11" s="42"/>
      <c r="H11" s="1"/>
      <c r="N11" s="1"/>
      <c r="U11" s="43"/>
      <c r="V11" s="43"/>
    </row>
    <row r="12" spans="1:22">
      <c r="A12" s="20" t="s">
        <v>194</v>
      </c>
      <c r="H12" s="25" t="s">
        <v>195</v>
      </c>
      <c r="N12" s="25" t="s">
        <v>198</v>
      </c>
      <c r="R12" s="33" t="s">
        <v>199</v>
      </c>
      <c r="U12" s="42" t="s">
        <v>201</v>
      </c>
      <c r="V12" s="42" t="s">
        <v>201</v>
      </c>
    </row>
    <row r="13" spans="1:22">
      <c r="A13" t="s">
        <v>192</v>
      </c>
      <c r="B13" s="42" t="s">
        <v>92</v>
      </c>
      <c r="C13" s="42" t="s">
        <v>110</v>
      </c>
      <c r="D13" s="42" t="s">
        <v>186</v>
      </c>
      <c r="E13" s="42" t="s">
        <v>193</v>
      </c>
      <c r="F13" s="40" t="s">
        <v>197</v>
      </c>
      <c r="G13" s="29"/>
      <c r="H13" t="s">
        <v>192</v>
      </c>
      <c r="I13" s="30" t="s">
        <v>92</v>
      </c>
      <c r="J13" s="30" t="s">
        <v>110</v>
      </c>
      <c r="K13" s="30" t="s">
        <v>186</v>
      </c>
      <c r="L13" s="30" t="s">
        <v>193</v>
      </c>
      <c r="M13" s="29"/>
      <c r="N13" t="s">
        <v>192</v>
      </c>
      <c r="O13" s="30" t="s">
        <v>92</v>
      </c>
      <c r="P13" s="30" t="s">
        <v>110</v>
      </c>
      <c r="Q13" s="30" t="s">
        <v>186</v>
      </c>
      <c r="R13" s="33" t="s">
        <v>193</v>
      </c>
      <c r="S13" s="42" t="s">
        <v>197</v>
      </c>
      <c r="T13" s="29"/>
      <c r="U13" s="42" t="s">
        <v>2</v>
      </c>
      <c r="V13" s="42" t="s">
        <v>68</v>
      </c>
    </row>
    <row r="14" spans="1:22" s="39" customFormat="1">
      <c r="A14" s="36" t="s">
        <v>93</v>
      </c>
      <c r="B14" s="28">
        <v>30.448500000000003</v>
      </c>
      <c r="C14" s="28">
        <v>1.8937514</v>
      </c>
      <c r="D14" s="28">
        <v>40.5</v>
      </c>
      <c r="E14" s="28">
        <v>72.842251400000009</v>
      </c>
      <c r="F14" s="41" t="s">
        <v>70</v>
      </c>
      <c r="G14" s="28"/>
      <c r="H14" s="36" t="s">
        <v>93</v>
      </c>
      <c r="I14" s="37">
        <v>0.14462809917355371</v>
      </c>
      <c r="J14" s="37">
        <v>5.4178145087235997E-3</v>
      </c>
      <c r="K14" s="37">
        <v>0.35870064279155189</v>
      </c>
      <c r="L14" s="37">
        <v>0.50874655647382916</v>
      </c>
      <c r="M14" s="28"/>
      <c r="N14" s="36" t="s">
        <v>93</v>
      </c>
      <c r="O14" s="31">
        <f t="shared" ref="O14:R15" si="0">IF(I14=0,"",B14/I14)</f>
        <v>210.52962857142862</v>
      </c>
      <c r="P14" s="31">
        <f t="shared" si="0"/>
        <v>349.54157196610169</v>
      </c>
      <c r="Q14" s="31">
        <f t="shared" si="0"/>
        <v>112.90751999999999</v>
      </c>
      <c r="R14" s="38">
        <f t="shared" si="0"/>
        <v>143.17984165804796</v>
      </c>
      <c r="S14" s="29" t="s">
        <v>70</v>
      </c>
      <c r="T14" s="28"/>
      <c r="U14" s="29"/>
      <c r="V14" s="29"/>
    </row>
    <row r="15" spans="1:22">
      <c r="A15" s="24" t="s">
        <v>94</v>
      </c>
      <c r="B15" s="1">
        <v>30.448500000000003</v>
      </c>
      <c r="C15" s="1">
        <v>1.8937514</v>
      </c>
      <c r="D15" s="1">
        <v>40.5</v>
      </c>
      <c r="E15" s="1">
        <v>72.842251400000009</v>
      </c>
      <c r="H15" s="24" t="s">
        <v>94</v>
      </c>
      <c r="I15" s="30">
        <v>0.14462809917355371</v>
      </c>
      <c r="J15" s="30">
        <v>5.4178145087235997E-3</v>
      </c>
      <c r="K15" s="30">
        <v>0.35870064279155189</v>
      </c>
      <c r="L15" s="30">
        <v>0.50874655647382916</v>
      </c>
      <c r="N15" s="24" t="s">
        <v>94</v>
      </c>
      <c r="O15" s="32">
        <f t="shared" si="0"/>
        <v>210.52962857142862</v>
      </c>
      <c r="P15" s="32">
        <f t="shared" si="0"/>
        <v>349.54157196610169</v>
      </c>
      <c r="Q15" s="32">
        <f t="shared" si="0"/>
        <v>112.90751999999999</v>
      </c>
      <c r="R15" s="35">
        <f t="shared" si="0"/>
        <v>143.17984165804796</v>
      </c>
    </row>
  </sheetData>
  <mergeCells count="2">
    <mergeCell ref="U1:V1"/>
    <mergeCell ref="U10:V10"/>
  </mergeCells>
  <pageMargins left="0.7" right="0.7" top="0.75" bottom="0.75" header="0.3" footer="0.3"/>
  <pageSetup paperSize="5" scale="60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1"/>
  <sheetViews>
    <sheetView workbookViewId="0">
      <pane xSplit="1" topLeftCell="B1" activePane="topRight" state="frozen"/>
      <selection pane="topRight" activeCell="E22" sqref="E22"/>
    </sheetView>
  </sheetViews>
  <sheetFormatPr defaultRowHeight="15"/>
  <cols>
    <col min="1" max="1" width="27.7109375" bestFit="1" customWidth="1"/>
    <col min="2" max="3" width="13.42578125" style="1" bestFit="1" customWidth="1"/>
    <col min="4" max="4" width="12.28515625" style="1" bestFit="1" customWidth="1"/>
    <col min="5" max="5" width="11.140625" style="1" bestFit="1" customWidth="1"/>
    <col min="6" max="6" width="8.85546875" style="40" bestFit="1" customWidth="1"/>
    <col min="7" max="7" width="4.5703125" style="28" customWidth="1"/>
    <col min="8" max="8" width="23.28515625" bestFit="1" customWidth="1"/>
    <col min="9" max="10" width="13.42578125" style="30" bestFit="1" customWidth="1"/>
    <col min="11" max="11" width="12.28515625" style="30" bestFit="1" customWidth="1"/>
    <col min="12" max="12" width="11.140625" style="30" bestFit="1" customWidth="1"/>
    <col min="13" max="13" width="4.5703125" style="28" customWidth="1"/>
    <col min="14" max="14" width="19.42578125" customWidth="1"/>
    <col min="15" max="16" width="13.42578125" bestFit="1" customWidth="1"/>
    <col min="17" max="17" width="12.28515625" bestFit="1" customWidth="1"/>
    <col min="18" max="18" width="11.140625" style="34" bestFit="1" customWidth="1"/>
    <col min="19" max="19" width="8.85546875" style="42" bestFit="1" customWidth="1"/>
    <col min="20" max="20" width="3.7109375" style="28" customWidth="1"/>
    <col min="21" max="21" width="9.85546875" style="42" customWidth="1"/>
    <col min="22" max="22" width="11" style="42" customWidth="1"/>
  </cols>
  <sheetData>
    <row r="1" spans="1:22">
      <c r="A1" s="25" t="s">
        <v>196</v>
      </c>
      <c r="H1" s="25" t="s">
        <v>196</v>
      </c>
      <c r="N1" s="25" t="s">
        <v>196</v>
      </c>
      <c r="U1" s="59" t="s">
        <v>200</v>
      </c>
      <c r="V1" s="59"/>
    </row>
    <row r="2" spans="1:22">
      <c r="A2" s="42" t="s">
        <v>204</v>
      </c>
      <c r="B2" s="42" t="s">
        <v>3</v>
      </c>
      <c r="C2" s="42" t="s">
        <v>3</v>
      </c>
      <c r="D2" s="42" t="s">
        <v>3</v>
      </c>
      <c r="H2" s="25"/>
      <c r="I2" s="42" t="s">
        <v>3</v>
      </c>
      <c r="J2" s="42" t="s">
        <v>3</v>
      </c>
      <c r="K2" s="42" t="s">
        <v>3</v>
      </c>
      <c r="N2" s="25"/>
      <c r="O2" s="42" t="s">
        <v>3</v>
      </c>
      <c r="P2" s="42" t="s">
        <v>3</v>
      </c>
      <c r="Q2" s="42" t="s">
        <v>3</v>
      </c>
    </row>
    <row r="3" spans="1:22">
      <c r="A3" s="42" t="s">
        <v>205</v>
      </c>
      <c r="B3" s="42" t="s">
        <v>63</v>
      </c>
      <c r="C3" s="42" t="s">
        <v>63</v>
      </c>
      <c r="D3" s="42" t="s">
        <v>10</v>
      </c>
      <c r="H3" s="25"/>
      <c r="I3" s="42" t="s">
        <v>63</v>
      </c>
      <c r="J3" s="42" t="s">
        <v>63</v>
      </c>
      <c r="K3" s="42" t="s">
        <v>10</v>
      </c>
      <c r="N3" s="25"/>
      <c r="O3" s="42" t="s">
        <v>63</v>
      </c>
      <c r="P3" s="42" t="s">
        <v>63</v>
      </c>
      <c r="Q3" s="42" t="s">
        <v>10</v>
      </c>
    </row>
    <row r="4" spans="1:22">
      <c r="A4" s="52" t="s">
        <v>206</v>
      </c>
      <c r="B4" s="52">
        <v>41443</v>
      </c>
      <c r="C4" s="52" t="s">
        <v>264</v>
      </c>
      <c r="D4" s="52">
        <v>41437</v>
      </c>
      <c r="H4" s="25"/>
      <c r="I4" s="52">
        <v>41443</v>
      </c>
      <c r="J4" s="52" t="s">
        <v>264</v>
      </c>
      <c r="K4" s="52">
        <v>41437</v>
      </c>
      <c r="N4" s="25"/>
      <c r="O4" s="52">
        <v>41443</v>
      </c>
      <c r="P4" s="52" t="s">
        <v>264</v>
      </c>
      <c r="Q4" s="52">
        <v>41437</v>
      </c>
    </row>
    <row r="5" spans="1:22">
      <c r="A5" s="52" t="s">
        <v>207</v>
      </c>
      <c r="B5" s="42" t="s">
        <v>213</v>
      </c>
      <c r="C5" s="42" t="s">
        <v>213</v>
      </c>
      <c r="D5" s="42" t="s">
        <v>266</v>
      </c>
      <c r="H5" s="25"/>
      <c r="I5" s="42" t="s">
        <v>213</v>
      </c>
      <c r="J5" s="42" t="s">
        <v>213</v>
      </c>
      <c r="K5" s="42" t="s">
        <v>266</v>
      </c>
      <c r="N5" s="25"/>
      <c r="O5" s="42" t="s">
        <v>213</v>
      </c>
      <c r="P5" s="42" t="s">
        <v>213</v>
      </c>
      <c r="Q5" s="42" t="s">
        <v>266</v>
      </c>
    </row>
    <row r="6" spans="1:22">
      <c r="A6" s="52" t="s">
        <v>208</v>
      </c>
      <c r="B6" s="42" t="s">
        <v>2</v>
      </c>
      <c r="C6" s="42" t="s">
        <v>2</v>
      </c>
      <c r="D6" s="42" t="s">
        <v>2</v>
      </c>
      <c r="H6" s="25"/>
      <c r="I6" s="42" t="s">
        <v>2</v>
      </c>
      <c r="J6" s="42" t="s">
        <v>2</v>
      </c>
      <c r="K6" s="42" t="s">
        <v>2</v>
      </c>
      <c r="N6" s="25"/>
      <c r="O6" s="42" t="s">
        <v>2</v>
      </c>
      <c r="P6" s="42" t="s">
        <v>2</v>
      </c>
      <c r="Q6" s="42" t="s">
        <v>2</v>
      </c>
    </row>
    <row r="7" spans="1:22">
      <c r="A7" s="52" t="s">
        <v>209</v>
      </c>
      <c r="B7" s="42" t="s">
        <v>214</v>
      </c>
      <c r="C7" s="42" t="s">
        <v>216</v>
      </c>
      <c r="D7" s="42" t="s">
        <v>216</v>
      </c>
      <c r="H7" s="25"/>
      <c r="I7" s="42" t="s">
        <v>214</v>
      </c>
      <c r="J7" s="42" t="s">
        <v>216</v>
      </c>
      <c r="K7" s="42" t="s">
        <v>216</v>
      </c>
      <c r="N7" s="25"/>
      <c r="O7" s="42" t="s">
        <v>214</v>
      </c>
      <c r="P7" s="42" t="s">
        <v>216</v>
      </c>
      <c r="Q7" s="42" t="s">
        <v>216</v>
      </c>
    </row>
    <row r="8" spans="1:22">
      <c r="A8" s="53" t="s">
        <v>210</v>
      </c>
      <c r="B8" s="42" t="s">
        <v>263</v>
      </c>
      <c r="C8" s="42" t="s">
        <v>265</v>
      </c>
      <c r="D8" s="42" t="s">
        <v>267</v>
      </c>
      <c r="H8" s="25"/>
      <c r="I8" s="42" t="s">
        <v>263</v>
      </c>
      <c r="J8" s="42" t="s">
        <v>265</v>
      </c>
      <c r="K8" s="42" t="s">
        <v>267</v>
      </c>
      <c r="N8" s="25"/>
      <c r="O8" s="42" t="s">
        <v>263</v>
      </c>
      <c r="P8" s="42" t="s">
        <v>265</v>
      </c>
      <c r="Q8" s="42" t="s">
        <v>267</v>
      </c>
    </row>
    <row r="9" spans="1:22">
      <c r="A9" s="42" t="s">
        <v>211</v>
      </c>
      <c r="B9" s="42">
        <v>18</v>
      </c>
      <c r="C9" s="42">
        <v>54</v>
      </c>
      <c r="D9" s="42">
        <v>12</v>
      </c>
      <c r="H9" s="25"/>
      <c r="I9" s="42">
        <v>18</v>
      </c>
      <c r="J9" s="42">
        <v>54</v>
      </c>
      <c r="K9" s="42">
        <v>12</v>
      </c>
      <c r="N9" s="25"/>
      <c r="O9" s="42">
        <v>18</v>
      </c>
      <c r="P9" s="42">
        <v>54</v>
      </c>
      <c r="Q9" s="42">
        <v>12</v>
      </c>
    </row>
    <row r="10" spans="1:22">
      <c r="A10" s="42" t="s">
        <v>212</v>
      </c>
      <c r="B10" s="42">
        <v>36</v>
      </c>
      <c r="C10" s="42">
        <v>60</v>
      </c>
      <c r="D10" s="42">
        <v>60</v>
      </c>
      <c r="H10" s="25"/>
      <c r="I10" s="42">
        <v>36</v>
      </c>
      <c r="J10" s="42">
        <v>60</v>
      </c>
      <c r="K10" s="42">
        <v>60</v>
      </c>
      <c r="N10" s="25"/>
      <c r="O10" s="42">
        <v>36</v>
      </c>
      <c r="P10" s="42">
        <v>60</v>
      </c>
      <c r="Q10" s="42">
        <v>60</v>
      </c>
    </row>
    <row r="11" spans="1:22">
      <c r="A11" s="1"/>
      <c r="H11" s="1"/>
      <c r="N11" s="1"/>
      <c r="U11" s="60">
        <v>2012</v>
      </c>
      <c r="V11" s="60"/>
    </row>
    <row r="12" spans="1:22">
      <c r="A12" s="20" t="s">
        <v>194</v>
      </c>
      <c r="H12" s="25" t="s">
        <v>195</v>
      </c>
      <c r="N12" s="25" t="s">
        <v>198</v>
      </c>
      <c r="R12" s="33" t="s">
        <v>199</v>
      </c>
      <c r="U12" s="42" t="s">
        <v>201</v>
      </c>
      <c r="V12" s="42" t="s">
        <v>201</v>
      </c>
    </row>
    <row r="13" spans="1:22">
      <c r="A13" t="s">
        <v>192</v>
      </c>
      <c r="B13" s="42" t="s">
        <v>60</v>
      </c>
      <c r="C13" s="42" t="s">
        <v>82</v>
      </c>
      <c r="D13" s="42" t="s">
        <v>116</v>
      </c>
      <c r="E13" s="42" t="s">
        <v>193</v>
      </c>
      <c r="F13" s="40" t="s">
        <v>197</v>
      </c>
      <c r="G13" s="29"/>
      <c r="H13" t="s">
        <v>192</v>
      </c>
      <c r="I13" s="30" t="s">
        <v>60</v>
      </c>
      <c r="J13" s="30" t="s">
        <v>82</v>
      </c>
      <c r="K13" s="30" t="s">
        <v>116</v>
      </c>
      <c r="L13" s="30" t="s">
        <v>193</v>
      </c>
      <c r="M13" s="29"/>
      <c r="N13" t="s">
        <v>192</v>
      </c>
      <c r="O13" s="30" t="s">
        <v>60</v>
      </c>
      <c r="P13" s="30" t="s">
        <v>82</v>
      </c>
      <c r="Q13" s="30" t="s">
        <v>116</v>
      </c>
      <c r="R13" s="33" t="s">
        <v>193</v>
      </c>
      <c r="S13" s="42" t="s">
        <v>197</v>
      </c>
      <c r="T13" s="29"/>
      <c r="U13" s="42" t="s">
        <v>2</v>
      </c>
      <c r="V13" s="42" t="s">
        <v>68</v>
      </c>
    </row>
    <row r="14" spans="1:22" s="39" customFormat="1">
      <c r="A14" s="36" t="s">
        <v>66</v>
      </c>
      <c r="B14" s="28">
        <v>2.0630000000000002</v>
      </c>
      <c r="C14" s="28">
        <v>44.31</v>
      </c>
      <c r="D14" s="28">
        <v>18.602999999999987</v>
      </c>
      <c r="E14" s="28">
        <v>64.975999999999999</v>
      </c>
      <c r="F14" s="41" t="s">
        <v>70</v>
      </c>
      <c r="G14" s="28"/>
      <c r="H14" s="36" t="s">
        <v>66</v>
      </c>
      <c r="I14" s="37">
        <v>6.1983471074380167E-3</v>
      </c>
      <c r="J14" s="37">
        <v>0.32495408631772271</v>
      </c>
      <c r="K14" s="37">
        <v>7.7594123048668501E-2</v>
      </c>
      <c r="L14" s="37">
        <v>0.40874655647382918</v>
      </c>
      <c r="M14" s="28"/>
      <c r="N14" s="36" t="s">
        <v>66</v>
      </c>
      <c r="O14" s="31">
        <f t="shared" ref="O14:R21" si="0">IF(I14=0,"",B14/I14)</f>
        <v>332.83066666666667</v>
      </c>
      <c r="P14" s="31">
        <f t="shared" si="0"/>
        <v>136.35772518544684</v>
      </c>
      <c r="Q14" s="31">
        <f t="shared" si="0"/>
        <v>239.74753846153831</v>
      </c>
      <c r="R14" s="38">
        <f t="shared" si="0"/>
        <v>158.9640303285594</v>
      </c>
      <c r="S14" s="29" t="s">
        <v>70</v>
      </c>
      <c r="T14" s="28"/>
      <c r="U14" s="29"/>
      <c r="V14" s="29"/>
    </row>
    <row r="15" spans="1:22">
      <c r="A15" s="24" t="s">
        <v>83</v>
      </c>
      <c r="C15" s="1">
        <v>8.2000000000000011</v>
      </c>
      <c r="E15" s="1">
        <v>8.2000000000000011</v>
      </c>
      <c r="H15" s="24" t="s">
        <v>83</v>
      </c>
      <c r="J15" s="30">
        <v>4.6717171717171713E-2</v>
      </c>
      <c r="L15" s="30">
        <v>4.6717171717171713E-2</v>
      </c>
      <c r="N15" s="24" t="s">
        <v>83</v>
      </c>
      <c r="O15" s="32" t="str">
        <f t="shared" si="0"/>
        <v/>
      </c>
      <c r="P15" s="32">
        <f t="shared" si="0"/>
        <v>175.52432432432437</v>
      </c>
      <c r="Q15" s="32" t="str">
        <f t="shared" si="0"/>
        <v/>
      </c>
      <c r="R15" s="35">
        <f t="shared" si="0"/>
        <v>175.52432432432437</v>
      </c>
      <c r="V15" s="42">
        <v>78.739999999999995</v>
      </c>
    </row>
    <row r="16" spans="1:22">
      <c r="A16" s="24" t="s">
        <v>84</v>
      </c>
      <c r="C16" s="1">
        <v>3.52</v>
      </c>
      <c r="E16" s="1">
        <v>3.52</v>
      </c>
      <c r="H16" s="24" t="s">
        <v>84</v>
      </c>
      <c r="J16" s="30">
        <v>3.71900826446281E-2</v>
      </c>
      <c r="L16" s="30">
        <v>3.71900826446281E-2</v>
      </c>
      <c r="N16" s="24" t="s">
        <v>84</v>
      </c>
      <c r="O16" s="32" t="str">
        <f t="shared" si="0"/>
        <v/>
      </c>
      <c r="P16" s="32">
        <f t="shared" si="0"/>
        <v>94.648888888888891</v>
      </c>
      <c r="Q16" s="32" t="str">
        <f t="shared" si="0"/>
        <v/>
      </c>
      <c r="R16" s="35">
        <f t="shared" si="0"/>
        <v>94.648888888888891</v>
      </c>
    </row>
    <row r="17" spans="1:22">
      <c r="A17" s="24" t="s">
        <v>65</v>
      </c>
      <c r="B17" s="1">
        <v>2.0630000000000002</v>
      </c>
      <c r="C17" s="1">
        <v>17.05</v>
      </c>
      <c r="E17" s="1">
        <v>19.113</v>
      </c>
      <c r="H17" s="24" t="s">
        <v>65</v>
      </c>
      <c r="I17" s="30">
        <v>6.1983471074380167E-3</v>
      </c>
      <c r="J17" s="30">
        <v>8.5055096418732781E-2</v>
      </c>
      <c r="L17" s="30">
        <v>9.1253443526170791E-2</v>
      </c>
      <c r="N17" s="24" t="s">
        <v>65</v>
      </c>
      <c r="O17" s="32">
        <f t="shared" si="0"/>
        <v>332.83066666666667</v>
      </c>
      <c r="P17" s="32">
        <f t="shared" si="0"/>
        <v>200.45829959514171</v>
      </c>
      <c r="Q17" s="32" t="str">
        <f t="shared" si="0"/>
        <v/>
      </c>
      <c r="R17" s="35">
        <f t="shared" si="0"/>
        <v>209.44963018867927</v>
      </c>
      <c r="V17" s="42">
        <v>78.739999999999995</v>
      </c>
    </row>
    <row r="18" spans="1:22">
      <c r="A18" s="24" t="s">
        <v>85</v>
      </c>
      <c r="C18" s="1">
        <v>4.2300000000000004</v>
      </c>
      <c r="E18" s="1">
        <v>4.2300000000000004</v>
      </c>
      <c r="H18" s="24" t="s">
        <v>85</v>
      </c>
      <c r="J18" s="30">
        <v>2.904040404040404E-2</v>
      </c>
      <c r="L18" s="30">
        <v>2.904040404040404E-2</v>
      </c>
      <c r="N18" s="24" t="s">
        <v>85</v>
      </c>
      <c r="O18" s="32" t="str">
        <f t="shared" si="0"/>
        <v/>
      </c>
      <c r="P18" s="32">
        <f t="shared" si="0"/>
        <v>145.65913043478261</v>
      </c>
      <c r="Q18" s="32" t="str">
        <f t="shared" si="0"/>
        <v/>
      </c>
      <c r="R18" s="35">
        <f t="shared" si="0"/>
        <v>145.65913043478261</v>
      </c>
      <c r="U18" s="42">
        <v>97.04</v>
      </c>
    </row>
    <row r="19" spans="1:22">
      <c r="A19" s="24" t="s">
        <v>120</v>
      </c>
      <c r="D19" s="1">
        <v>2.895</v>
      </c>
      <c r="E19" s="1">
        <v>2.895</v>
      </c>
      <c r="H19" s="24" t="s">
        <v>120</v>
      </c>
      <c r="K19" s="30">
        <v>1.1019283746556474E-2</v>
      </c>
      <c r="L19" s="30">
        <v>1.1019283746556474E-2</v>
      </c>
      <c r="N19" s="24" t="s">
        <v>120</v>
      </c>
      <c r="O19" s="32" t="str">
        <f t="shared" si="0"/>
        <v/>
      </c>
      <c r="P19" s="32" t="str">
        <f t="shared" si="0"/>
        <v/>
      </c>
      <c r="Q19" s="32">
        <f t="shared" si="0"/>
        <v>262.72125</v>
      </c>
      <c r="R19" s="35">
        <f t="shared" si="0"/>
        <v>262.72125</v>
      </c>
      <c r="U19" s="42">
        <v>97.04</v>
      </c>
    </row>
    <row r="20" spans="1:22">
      <c r="A20" s="24" t="s">
        <v>86</v>
      </c>
      <c r="C20" s="1">
        <v>11.31</v>
      </c>
      <c r="E20" s="1">
        <v>11.31</v>
      </c>
      <c r="H20" s="24" t="s">
        <v>86</v>
      </c>
      <c r="J20" s="30">
        <v>0.12695133149678606</v>
      </c>
      <c r="L20" s="30">
        <v>0.12695133149678606</v>
      </c>
      <c r="N20" s="24" t="s">
        <v>86</v>
      </c>
      <c r="O20" s="32" t="str">
        <f t="shared" si="0"/>
        <v/>
      </c>
      <c r="P20" s="32">
        <f t="shared" si="0"/>
        <v>89.089258589511743</v>
      </c>
      <c r="Q20" s="32" t="str">
        <f t="shared" si="0"/>
        <v/>
      </c>
      <c r="R20" s="35">
        <f t="shared" si="0"/>
        <v>89.089258589511743</v>
      </c>
      <c r="U20" s="42">
        <v>78.739999999999995</v>
      </c>
    </row>
    <row r="21" spans="1:22">
      <c r="A21" s="24" t="s">
        <v>121</v>
      </c>
      <c r="D21" s="1">
        <v>15.707999999999986</v>
      </c>
      <c r="E21" s="1">
        <v>15.707999999999986</v>
      </c>
      <c r="H21" s="24" t="s">
        <v>121</v>
      </c>
      <c r="K21" s="30">
        <v>6.6574839302112027E-2</v>
      </c>
      <c r="L21" s="30">
        <v>6.6574839302112027E-2</v>
      </c>
      <c r="N21" s="24" t="s">
        <v>121</v>
      </c>
      <c r="O21" s="32" t="str">
        <f t="shared" si="0"/>
        <v/>
      </c>
      <c r="P21" s="32" t="str">
        <f t="shared" si="0"/>
        <v/>
      </c>
      <c r="Q21" s="32">
        <f t="shared" si="0"/>
        <v>235.94499310344807</v>
      </c>
      <c r="R21" s="35">
        <f t="shared" si="0"/>
        <v>235.94499310344807</v>
      </c>
      <c r="U21" s="42">
        <v>97.04</v>
      </c>
    </row>
  </sheetData>
  <mergeCells count="2">
    <mergeCell ref="U1:V1"/>
    <mergeCell ref="U11:V11"/>
  </mergeCells>
  <pageMargins left="0.7" right="0.7" top="0.75" bottom="0.75" header="0.3" footer="0.3"/>
  <pageSetup paperSize="5" scale="59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7"/>
  <sheetViews>
    <sheetView workbookViewId="0">
      <pane xSplit="1" topLeftCell="B1" activePane="topRight" state="frozen"/>
      <selection pane="topRight" activeCell="B2" sqref="B2:C10"/>
    </sheetView>
  </sheetViews>
  <sheetFormatPr defaultRowHeight="15"/>
  <cols>
    <col min="1" max="1" width="27.7109375" bestFit="1" customWidth="1"/>
    <col min="2" max="3" width="12.28515625" style="1" bestFit="1" customWidth="1"/>
    <col min="4" max="4" width="11.140625" style="1" bestFit="1" customWidth="1"/>
    <col min="5" max="5" width="8.85546875" style="40" bestFit="1" customWidth="1"/>
    <col min="6" max="6" width="4.5703125" style="28" customWidth="1"/>
    <col min="7" max="7" width="23.28515625" bestFit="1" customWidth="1"/>
    <col min="8" max="9" width="12.28515625" style="30" bestFit="1" customWidth="1"/>
    <col min="10" max="10" width="9.140625" style="30" customWidth="1"/>
    <col min="11" max="11" width="11.140625" style="30" bestFit="1" customWidth="1"/>
    <col min="12" max="12" width="4.5703125" style="28" customWidth="1"/>
    <col min="13" max="13" width="19.42578125" customWidth="1"/>
    <col min="14" max="15" width="12.28515625" bestFit="1" customWidth="1"/>
    <col min="16" max="16" width="11.140625" style="34" bestFit="1" customWidth="1"/>
    <col min="17" max="17" width="8.85546875" style="42" bestFit="1" customWidth="1"/>
    <col min="18" max="18" width="3.7109375" style="28" customWidth="1"/>
    <col min="19" max="19" width="9.85546875" style="42" customWidth="1"/>
    <col min="20" max="20" width="11" style="42" customWidth="1"/>
  </cols>
  <sheetData>
    <row r="1" spans="1:20">
      <c r="A1" s="25" t="s">
        <v>196</v>
      </c>
      <c r="G1" s="25" t="s">
        <v>196</v>
      </c>
      <c r="M1" s="25" t="s">
        <v>196</v>
      </c>
      <c r="S1" s="59" t="s">
        <v>200</v>
      </c>
      <c r="T1" s="59"/>
    </row>
    <row r="2" spans="1:20">
      <c r="A2" s="42" t="s">
        <v>204</v>
      </c>
      <c r="B2" s="44" t="s">
        <v>3</v>
      </c>
      <c r="C2" s="44" t="s">
        <v>3</v>
      </c>
      <c r="G2" s="25"/>
      <c r="H2" s="44" t="s">
        <v>3</v>
      </c>
      <c r="I2" s="44" t="s">
        <v>3</v>
      </c>
      <c r="M2" s="25"/>
      <c r="N2" s="42" t="s">
        <v>3</v>
      </c>
      <c r="O2" s="42" t="s">
        <v>3</v>
      </c>
    </row>
    <row r="3" spans="1:20">
      <c r="A3" s="42" t="s">
        <v>205</v>
      </c>
      <c r="B3" s="44" t="s">
        <v>10</v>
      </c>
      <c r="C3" s="44" t="s">
        <v>10</v>
      </c>
      <c r="G3" s="25"/>
      <c r="H3" s="44" t="s">
        <v>10</v>
      </c>
      <c r="I3" s="44" t="s">
        <v>10</v>
      </c>
      <c r="M3" s="25"/>
      <c r="N3" s="42" t="s">
        <v>10</v>
      </c>
      <c r="O3" s="42" t="s">
        <v>10</v>
      </c>
    </row>
    <row r="4" spans="1:20">
      <c r="A4" s="52" t="s">
        <v>206</v>
      </c>
      <c r="B4" s="52">
        <v>41412</v>
      </c>
      <c r="C4" s="52">
        <v>41439</v>
      </c>
      <c r="G4" s="25"/>
      <c r="H4" s="52">
        <v>41412</v>
      </c>
      <c r="I4" s="52">
        <v>41439</v>
      </c>
      <c r="M4" s="25"/>
      <c r="N4" s="52">
        <v>41412</v>
      </c>
      <c r="O4" s="52">
        <v>41439</v>
      </c>
    </row>
    <row r="5" spans="1:20">
      <c r="A5" s="52" t="s">
        <v>207</v>
      </c>
      <c r="B5" s="44" t="s">
        <v>259</v>
      </c>
      <c r="C5" s="44" t="s">
        <v>231</v>
      </c>
      <c r="G5" s="25"/>
      <c r="H5" s="44" t="s">
        <v>259</v>
      </c>
      <c r="I5" s="44" t="s">
        <v>231</v>
      </c>
      <c r="M5" s="25"/>
      <c r="N5" s="42" t="s">
        <v>259</v>
      </c>
      <c r="O5" s="42" t="s">
        <v>231</v>
      </c>
    </row>
    <row r="6" spans="1:20">
      <c r="A6" s="52" t="s">
        <v>208</v>
      </c>
      <c r="B6" s="44" t="s">
        <v>2</v>
      </c>
      <c r="C6" s="44" t="s">
        <v>2</v>
      </c>
      <c r="G6" s="25"/>
      <c r="H6" s="44" t="s">
        <v>2</v>
      </c>
      <c r="I6" s="44" t="s">
        <v>2</v>
      </c>
      <c r="M6" s="25"/>
      <c r="N6" s="42" t="s">
        <v>2</v>
      </c>
      <c r="O6" s="42" t="s">
        <v>2</v>
      </c>
    </row>
    <row r="7" spans="1:20">
      <c r="A7" s="52" t="s">
        <v>209</v>
      </c>
      <c r="B7" s="44" t="s">
        <v>216</v>
      </c>
      <c r="C7" s="44" t="s">
        <v>216</v>
      </c>
      <c r="G7" s="25"/>
      <c r="H7" s="44" t="s">
        <v>216</v>
      </c>
      <c r="I7" s="44" t="s">
        <v>216</v>
      </c>
      <c r="M7" s="25"/>
      <c r="N7" s="42" t="s">
        <v>216</v>
      </c>
      <c r="O7" s="42" t="s">
        <v>216</v>
      </c>
    </row>
    <row r="8" spans="1:20">
      <c r="A8" s="52" t="s">
        <v>210</v>
      </c>
      <c r="B8" s="44" t="s">
        <v>268</v>
      </c>
      <c r="C8" s="52" t="s">
        <v>269</v>
      </c>
      <c r="G8" s="25"/>
      <c r="H8" s="44" t="s">
        <v>268</v>
      </c>
      <c r="I8" s="52" t="s">
        <v>269</v>
      </c>
      <c r="M8" s="25"/>
      <c r="N8" s="42" t="s">
        <v>268</v>
      </c>
      <c r="O8" s="52" t="s">
        <v>269</v>
      </c>
    </row>
    <row r="9" spans="1:20">
      <c r="A9" s="42" t="s">
        <v>211</v>
      </c>
      <c r="B9" s="44">
        <v>30</v>
      </c>
      <c r="C9" s="44" t="s">
        <v>277</v>
      </c>
      <c r="G9" s="25"/>
      <c r="H9" s="44">
        <v>30</v>
      </c>
      <c r="I9" s="44" t="s">
        <v>277</v>
      </c>
      <c r="M9" s="25"/>
      <c r="N9" s="42">
        <v>30</v>
      </c>
      <c r="O9" s="44" t="s">
        <v>277</v>
      </c>
    </row>
    <row r="10" spans="1:20">
      <c r="A10" s="42" t="s">
        <v>212</v>
      </c>
      <c r="B10" s="44">
        <v>60</v>
      </c>
      <c r="C10" s="44">
        <v>48</v>
      </c>
      <c r="G10" s="25"/>
      <c r="H10" s="44">
        <v>60</v>
      </c>
      <c r="I10" s="44">
        <v>48</v>
      </c>
      <c r="M10" s="25"/>
      <c r="N10" s="42">
        <v>60</v>
      </c>
      <c r="O10" s="42">
        <v>48</v>
      </c>
    </row>
    <row r="11" spans="1:20">
      <c r="A11" s="1"/>
      <c r="G11" s="1"/>
      <c r="M11" s="1"/>
      <c r="S11" s="60">
        <v>2012</v>
      </c>
      <c r="T11" s="60"/>
    </row>
    <row r="12" spans="1:20">
      <c r="A12" s="20" t="s">
        <v>194</v>
      </c>
      <c r="G12" s="25" t="s">
        <v>195</v>
      </c>
      <c r="M12" s="25" t="s">
        <v>198</v>
      </c>
      <c r="P12" s="33" t="s">
        <v>199</v>
      </c>
      <c r="S12" s="42" t="s">
        <v>201</v>
      </c>
      <c r="T12" s="42" t="s">
        <v>201</v>
      </c>
    </row>
    <row r="13" spans="1:20">
      <c r="A13" t="s">
        <v>192</v>
      </c>
      <c r="B13" s="42" t="s">
        <v>99</v>
      </c>
      <c r="C13" s="42" t="s">
        <v>116</v>
      </c>
      <c r="D13" s="42" t="s">
        <v>193</v>
      </c>
      <c r="E13" s="40" t="s">
        <v>197</v>
      </c>
      <c r="F13" s="29"/>
      <c r="G13" t="s">
        <v>192</v>
      </c>
      <c r="H13" s="30" t="s">
        <v>99</v>
      </c>
      <c r="I13" s="30" t="s">
        <v>116</v>
      </c>
      <c r="J13" s="30" t="s">
        <v>186</v>
      </c>
      <c r="K13" s="30" t="s">
        <v>193</v>
      </c>
      <c r="L13" s="29"/>
      <c r="M13" t="s">
        <v>192</v>
      </c>
      <c r="N13" s="30" t="s">
        <v>99</v>
      </c>
      <c r="O13" s="30" t="s">
        <v>116</v>
      </c>
      <c r="P13" s="33" t="s">
        <v>193</v>
      </c>
      <c r="Q13" s="42" t="s">
        <v>197</v>
      </c>
      <c r="R13" s="29"/>
      <c r="S13" s="42" t="s">
        <v>2</v>
      </c>
      <c r="T13" s="42" t="s">
        <v>68</v>
      </c>
    </row>
    <row r="14" spans="1:20" s="39" customFormat="1">
      <c r="A14" s="36" t="s">
        <v>104</v>
      </c>
      <c r="B14" s="28">
        <v>10.921999999999999</v>
      </c>
      <c r="C14" s="28">
        <v>10.092699999999999</v>
      </c>
      <c r="D14" s="28">
        <v>21.014699999999998</v>
      </c>
      <c r="E14" s="41" t="s">
        <v>70</v>
      </c>
      <c r="F14" s="28"/>
      <c r="G14" s="36" t="s">
        <v>104</v>
      </c>
      <c r="H14" s="37">
        <v>1.6E-2</v>
      </c>
      <c r="I14" s="37">
        <v>3.627180899908173E-2</v>
      </c>
      <c r="J14" s="37"/>
      <c r="K14" s="37">
        <v>5.227180899908173E-2</v>
      </c>
      <c r="L14" s="28"/>
      <c r="M14" s="36" t="s">
        <v>104</v>
      </c>
      <c r="N14" s="31">
        <f t="shared" ref="N14:O17" si="0">IF(H14=0,"",B14/H14)</f>
        <v>682.62499999999989</v>
      </c>
      <c r="O14" s="31">
        <f t="shared" si="0"/>
        <v>278.25190632911387</v>
      </c>
      <c r="P14" s="38">
        <f>IF(K14=0,"",D14/K14)</f>
        <v>402.02741023118534</v>
      </c>
      <c r="Q14" s="29" t="s">
        <v>70</v>
      </c>
      <c r="R14" s="28"/>
      <c r="S14" s="29"/>
      <c r="T14" s="29"/>
    </row>
    <row r="15" spans="1:20">
      <c r="A15" s="24" t="s">
        <v>75</v>
      </c>
      <c r="B15" s="1">
        <v>10.921999999999999</v>
      </c>
      <c r="D15" s="1">
        <v>10.921999999999999</v>
      </c>
      <c r="G15" s="24" t="s">
        <v>75</v>
      </c>
      <c r="H15" s="30">
        <v>1.6E-2</v>
      </c>
      <c r="K15" s="30">
        <v>1.6E-2</v>
      </c>
      <c r="M15" s="24" t="s">
        <v>75</v>
      </c>
      <c r="N15" s="32">
        <f t="shared" si="0"/>
        <v>682.62499999999989</v>
      </c>
      <c r="O15" s="32" t="str">
        <f t="shared" si="0"/>
        <v/>
      </c>
      <c r="P15" s="35">
        <f>IF(K15=0,"",D15/K15)</f>
        <v>682.62499999999989</v>
      </c>
      <c r="S15" s="42">
        <v>102.92</v>
      </c>
      <c r="T15" s="42">
        <v>128.15</v>
      </c>
    </row>
    <row r="16" spans="1:20">
      <c r="A16" s="24" t="s">
        <v>11</v>
      </c>
      <c r="C16" s="1">
        <v>9.1908999999999992</v>
      </c>
      <c r="D16" s="1">
        <v>9.1908999999999992</v>
      </c>
      <c r="G16" s="24" t="s">
        <v>11</v>
      </c>
      <c r="I16" s="30">
        <v>3.0303030303030304E-2</v>
      </c>
      <c r="K16" s="30">
        <v>3.0303030303030304E-2</v>
      </c>
      <c r="M16" s="24" t="s">
        <v>11</v>
      </c>
      <c r="N16" s="32" t="str">
        <f t="shared" si="0"/>
        <v/>
      </c>
      <c r="O16" s="32">
        <f t="shared" si="0"/>
        <v>303.29969999999997</v>
      </c>
      <c r="P16" s="35">
        <f>IF(K16=0,"",D16/K16)</f>
        <v>303.29969999999997</v>
      </c>
    </row>
    <row r="17" spans="1:16">
      <c r="A17" s="24" t="s">
        <v>72</v>
      </c>
      <c r="C17" s="1">
        <v>0.90180000000000016</v>
      </c>
      <c r="D17" s="1">
        <v>0.90180000000000016</v>
      </c>
      <c r="G17" s="24" t="s">
        <v>72</v>
      </c>
      <c r="I17" s="30">
        <v>5.9687786960514232E-3</v>
      </c>
      <c r="K17" s="30">
        <v>5.9687786960514232E-3</v>
      </c>
      <c r="M17" s="24" t="s">
        <v>72</v>
      </c>
      <c r="N17" s="32" t="str">
        <f t="shared" si="0"/>
        <v/>
      </c>
      <c r="O17" s="32">
        <f t="shared" si="0"/>
        <v>151.08618461538464</v>
      </c>
      <c r="P17" s="35">
        <f>IF(K17=0,"",D17/K17)</f>
        <v>151.08618461538464</v>
      </c>
    </row>
  </sheetData>
  <mergeCells count="2">
    <mergeCell ref="S1:T1"/>
    <mergeCell ref="S11:T11"/>
  </mergeCells>
  <pageMargins left="0.7" right="0.7" top="0.75" bottom="0.75" header="0.3" footer="0.3"/>
  <pageSetup paperSize="5" scale="67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Z83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W1" sqref="AH1:AW82"/>
    </sheetView>
  </sheetViews>
  <sheetFormatPr defaultRowHeight="15"/>
  <cols>
    <col min="1" max="1" width="19" customWidth="1"/>
    <col min="2" max="14" width="9.140625" style="1" customWidth="1"/>
    <col min="15" max="15" width="11.140625" style="1" bestFit="1" customWidth="1"/>
    <col min="16" max="16" width="8.85546875" style="40" bestFit="1" customWidth="1"/>
    <col min="17" max="17" width="4.5703125" style="28" customWidth="1"/>
    <col min="18" max="18" width="23.28515625" bestFit="1" customWidth="1"/>
    <col min="19" max="31" width="9.140625" style="30" customWidth="1"/>
    <col min="32" max="32" width="11.140625" style="30" bestFit="1" customWidth="1"/>
    <col min="33" max="33" width="4.5703125" style="28" customWidth="1"/>
    <col min="34" max="34" width="19.42578125" customWidth="1"/>
    <col min="35" max="35" width="10.28515625" bestFit="1" customWidth="1"/>
    <col min="44" max="45" width="10.28515625" bestFit="1" customWidth="1"/>
    <col min="48" max="48" width="11.140625" style="34" bestFit="1" customWidth="1"/>
    <col min="49" max="49" width="8.85546875" style="27" bestFit="1" customWidth="1"/>
    <col min="50" max="50" width="3.7109375" style="28" customWidth="1"/>
    <col min="51" max="51" width="9.85546875" style="27" customWidth="1"/>
    <col min="52" max="52" width="11" style="27" customWidth="1"/>
  </cols>
  <sheetData>
    <row r="1" spans="1:52">
      <c r="A1" s="25" t="s">
        <v>196</v>
      </c>
      <c r="R1" s="25" t="s">
        <v>196</v>
      </c>
      <c r="AH1" s="25" t="s">
        <v>196</v>
      </c>
      <c r="AY1" s="59" t="s">
        <v>200</v>
      </c>
      <c r="AZ1" s="59"/>
    </row>
    <row r="2" spans="1:52">
      <c r="A2" s="1"/>
      <c r="R2" s="1"/>
      <c r="AH2" s="1"/>
      <c r="AY2" s="60">
        <v>2012</v>
      </c>
      <c r="AZ2" s="60"/>
    </row>
    <row r="3" spans="1:52">
      <c r="A3" s="26" t="s">
        <v>194</v>
      </c>
      <c r="R3" s="25" t="s">
        <v>195</v>
      </c>
      <c r="AH3" s="25" t="s">
        <v>198</v>
      </c>
      <c r="AV3" s="33" t="s">
        <v>199</v>
      </c>
      <c r="AY3" s="27" t="s">
        <v>201</v>
      </c>
      <c r="AZ3" s="27" t="s">
        <v>201</v>
      </c>
    </row>
    <row r="4" spans="1:52">
      <c r="A4" s="21" t="s">
        <v>192</v>
      </c>
      <c r="B4" s="27" t="s">
        <v>58</v>
      </c>
      <c r="C4" s="27" t="s">
        <v>60</v>
      </c>
      <c r="D4" s="27" t="s">
        <v>67</v>
      </c>
      <c r="E4" s="27" t="s">
        <v>73</v>
      </c>
      <c r="F4" s="27" t="s">
        <v>82</v>
      </c>
      <c r="G4" s="27" t="s">
        <v>87</v>
      </c>
      <c r="H4" s="27" t="s">
        <v>92</v>
      </c>
      <c r="I4" s="27" t="s">
        <v>95</v>
      </c>
      <c r="J4" s="27" t="s">
        <v>99</v>
      </c>
      <c r="K4" s="27" t="s">
        <v>105</v>
      </c>
      <c r="L4" s="27" t="s">
        <v>110</v>
      </c>
      <c r="M4" s="27" t="s">
        <v>116</v>
      </c>
      <c r="N4" s="27" t="s">
        <v>186</v>
      </c>
      <c r="O4" s="27" t="s">
        <v>193</v>
      </c>
      <c r="P4" s="40" t="s">
        <v>197</v>
      </c>
      <c r="Q4" s="29"/>
      <c r="R4" s="21" t="s">
        <v>192</v>
      </c>
      <c r="S4" s="30" t="s">
        <v>58</v>
      </c>
      <c r="T4" s="30" t="s">
        <v>60</v>
      </c>
      <c r="U4" s="30" t="s">
        <v>67</v>
      </c>
      <c r="V4" s="30" t="s">
        <v>73</v>
      </c>
      <c r="W4" s="30" t="s">
        <v>82</v>
      </c>
      <c r="X4" s="30" t="s">
        <v>87</v>
      </c>
      <c r="Y4" s="30" t="s">
        <v>92</v>
      </c>
      <c r="Z4" s="30" t="s">
        <v>95</v>
      </c>
      <c r="AA4" s="30" t="s">
        <v>99</v>
      </c>
      <c r="AB4" s="30" t="s">
        <v>105</v>
      </c>
      <c r="AC4" s="30" t="s">
        <v>110</v>
      </c>
      <c r="AD4" s="30" t="s">
        <v>116</v>
      </c>
      <c r="AE4" s="30" t="s">
        <v>186</v>
      </c>
      <c r="AF4" s="30" t="s">
        <v>193</v>
      </c>
      <c r="AG4" s="29"/>
      <c r="AH4" t="s">
        <v>192</v>
      </c>
      <c r="AI4" s="30" t="s">
        <v>58</v>
      </c>
      <c r="AJ4" s="30" t="s">
        <v>60</v>
      </c>
      <c r="AK4" s="30" t="s">
        <v>67</v>
      </c>
      <c r="AL4" s="30" t="s">
        <v>73</v>
      </c>
      <c r="AM4" s="30" t="s">
        <v>82</v>
      </c>
      <c r="AN4" s="30" t="s">
        <v>87</v>
      </c>
      <c r="AO4" s="30" t="s">
        <v>92</v>
      </c>
      <c r="AP4" s="30" t="s">
        <v>95</v>
      </c>
      <c r="AQ4" s="30" t="s">
        <v>99</v>
      </c>
      <c r="AR4" s="30" t="s">
        <v>105</v>
      </c>
      <c r="AS4" s="30" t="s">
        <v>110</v>
      </c>
      <c r="AT4" s="30" t="s">
        <v>116</v>
      </c>
      <c r="AU4" s="30" t="s">
        <v>186</v>
      </c>
      <c r="AV4" s="33" t="s">
        <v>193</v>
      </c>
      <c r="AW4" s="27" t="s">
        <v>197</v>
      </c>
      <c r="AX4" s="29"/>
      <c r="AY4" s="27" t="s">
        <v>2</v>
      </c>
      <c r="AZ4" s="27" t="s">
        <v>68</v>
      </c>
    </row>
    <row r="5" spans="1:52" s="39" customFormat="1">
      <c r="A5" s="36" t="s">
        <v>124</v>
      </c>
      <c r="B5" s="28"/>
      <c r="C5" s="28"/>
      <c r="D5" s="28">
        <v>458.26099999999991</v>
      </c>
      <c r="E5" s="28"/>
      <c r="F5" s="28"/>
      <c r="G5" s="28"/>
      <c r="H5" s="28"/>
      <c r="I5" s="28"/>
      <c r="J5" s="28"/>
      <c r="K5" s="28"/>
      <c r="L5" s="28"/>
      <c r="M5" s="28"/>
      <c r="N5" s="28"/>
      <c r="O5" s="28">
        <v>458.26099999999991</v>
      </c>
      <c r="P5" s="41" t="s">
        <v>69</v>
      </c>
      <c r="Q5" s="28"/>
      <c r="R5" s="36" t="s">
        <v>124</v>
      </c>
      <c r="S5" s="37"/>
      <c r="T5" s="37"/>
      <c r="U5" s="37">
        <v>0.85032139577594124</v>
      </c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>
        <v>0.85032139577594124</v>
      </c>
      <c r="AG5" s="28"/>
      <c r="AH5" s="36" t="s">
        <v>124</v>
      </c>
      <c r="AI5" s="31" t="str">
        <f>IF(S5=0,"",B5/S5)</f>
        <v/>
      </c>
      <c r="AJ5" s="31" t="str">
        <f t="shared" ref="AJ5:AV20" si="0">IF(T5=0,"",C5/T5)</f>
        <v/>
      </c>
      <c r="AK5" s="31">
        <f t="shared" si="0"/>
        <v>538.92681317494589</v>
      </c>
      <c r="AL5" s="31" t="str">
        <f t="shared" si="0"/>
        <v/>
      </c>
      <c r="AM5" s="31" t="str">
        <f t="shared" si="0"/>
        <v/>
      </c>
      <c r="AN5" s="31" t="str">
        <f t="shared" si="0"/>
        <v/>
      </c>
      <c r="AO5" s="31" t="str">
        <f t="shared" si="0"/>
        <v/>
      </c>
      <c r="AP5" s="31" t="str">
        <f t="shared" si="0"/>
        <v/>
      </c>
      <c r="AQ5" s="31" t="str">
        <f t="shared" si="0"/>
        <v/>
      </c>
      <c r="AR5" s="31" t="str">
        <f t="shared" si="0"/>
        <v/>
      </c>
      <c r="AS5" s="31" t="str">
        <f t="shared" si="0"/>
        <v/>
      </c>
      <c r="AT5" s="31" t="str">
        <f t="shared" si="0"/>
        <v/>
      </c>
      <c r="AU5" s="31" t="str">
        <f t="shared" si="0"/>
        <v/>
      </c>
      <c r="AV5" s="38">
        <f t="shared" si="0"/>
        <v>538.92681317494589</v>
      </c>
      <c r="AW5" s="29" t="s">
        <v>69</v>
      </c>
      <c r="AX5" s="28"/>
      <c r="AY5" s="29"/>
      <c r="AZ5" s="29"/>
    </row>
    <row r="6" spans="1:52">
      <c r="A6" s="24" t="s">
        <v>1</v>
      </c>
      <c r="D6" s="1">
        <v>370.07599999999991</v>
      </c>
      <c r="O6" s="1">
        <v>370.07599999999991</v>
      </c>
      <c r="R6" s="24" t="s">
        <v>1</v>
      </c>
      <c r="U6" s="30">
        <v>0.71992653810835627</v>
      </c>
      <c r="AF6" s="30">
        <v>0.71992653810835627</v>
      </c>
      <c r="AH6" s="24" t="s">
        <v>1</v>
      </c>
      <c r="AI6" s="32" t="str">
        <f t="shared" ref="AI6:AI72" si="1">IF(S6=0,"",B6/S6)</f>
        <v/>
      </c>
      <c r="AJ6" s="32" t="str">
        <f t="shared" ref="AJ6:AJ72" si="2">IF(T6=0,"",C6/T6)</f>
        <v/>
      </c>
      <c r="AK6" s="32">
        <f t="shared" ref="AK6:AK72" si="3">IF(U6=0,"",D6/U6)</f>
        <v>514.04689285714278</v>
      </c>
      <c r="AL6" s="32" t="str">
        <f t="shared" ref="AL6:AL72" si="4">IF(V6=0,"",E6/V6)</f>
        <v/>
      </c>
      <c r="AM6" s="32" t="str">
        <f t="shared" ref="AM6:AM72" si="5">IF(W6=0,"",F6/W6)</f>
        <v/>
      </c>
      <c r="AN6" s="32" t="str">
        <f t="shared" ref="AN6:AN72" si="6">IF(X6=0,"",G6/X6)</f>
        <v/>
      </c>
      <c r="AO6" s="32" t="str">
        <f t="shared" ref="AO6:AO72" si="7">IF(Y6=0,"",H6/Y6)</f>
        <v/>
      </c>
      <c r="AP6" s="32" t="str">
        <f t="shared" ref="AP6:AP72" si="8">IF(Z6=0,"",I6/Z6)</f>
        <v/>
      </c>
      <c r="AQ6" s="32" t="str">
        <f t="shared" ref="AQ6:AQ72" si="9">IF(AA6=0,"",J6/AA6)</f>
        <v/>
      </c>
      <c r="AR6" s="32" t="str">
        <f t="shared" ref="AR6:AR72" si="10">IF(AB6=0,"",K6/AB6)</f>
        <v/>
      </c>
      <c r="AS6" s="32" t="str">
        <f t="shared" ref="AS6:AS72" si="11">IF(AC6=0,"",L6/AC6)</f>
        <v/>
      </c>
      <c r="AT6" s="32" t="str">
        <f t="shared" ref="AT6:AT72" si="12">IF(AD6=0,"",M6/AD6)</f>
        <v/>
      </c>
      <c r="AU6" s="32" t="str">
        <f t="shared" ref="AU6:AV72" si="13">IF(AE6=0,"",N6/AE6)</f>
        <v/>
      </c>
      <c r="AV6" s="35">
        <f t="shared" si="0"/>
        <v>514.04689285714278</v>
      </c>
      <c r="AY6" s="27">
        <v>196</v>
      </c>
      <c r="AZ6" s="27">
        <v>196</v>
      </c>
    </row>
    <row r="7" spans="1:52">
      <c r="A7" s="24" t="s">
        <v>64</v>
      </c>
      <c r="D7" s="1">
        <v>88.185000000000002</v>
      </c>
      <c r="O7" s="1">
        <v>88.185000000000002</v>
      </c>
      <c r="R7" s="24" t="s">
        <v>64</v>
      </c>
      <c r="U7" s="30">
        <v>0.13039485766758493</v>
      </c>
      <c r="AF7" s="30">
        <v>0.13039485766758493</v>
      </c>
      <c r="AH7" s="24" t="s">
        <v>64</v>
      </c>
      <c r="AI7" s="32" t="str">
        <f t="shared" si="1"/>
        <v/>
      </c>
      <c r="AJ7" s="32" t="str">
        <f t="shared" si="2"/>
        <v/>
      </c>
      <c r="AK7" s="32">
        <f t="shared" si="3"/>
        <v>676.29200704225354</v>
      </c>
      <c r="AL7" s="32" t="str">
        <f t="shared" si="4"/>
        <v/>
      </c>
      <c r="AM7" s="32" t="str">
        <f t="shared" si="5"/>
        <v/>
      </c>
      <c r="AN7" s="32" t="str">
        <f t="shared" si="6"/>
        <v/>
      </c>
      <c r="AO7" s="32" t="str">
        <f t="shared" si="7"/>
        <v/>
      </c>
      <c r="AP7" s="32" t="str">
        <f t="shared" si="8"/>
        <v/>
      </c>
      <c r="AQ7" s="32" t="str">
        <f t="shared" si="9"/>
        <v/>
      </c>
      <c r="AR7" s="32" t="str">
        <f t="shared" si="10"/>
        <v/>
      </c>
      <c r="AS7" s="32" t="str">
        <f t="shared" si="11"/>
        <v/>
      </c>
      <c r="AT7" s="32" t="str">
        <f t="shared" si="12"/>
        <v/>
      </c>
      <c r="AU7" s="32" t="str">
        <f t="shared" si="13"/>
        <v/>
      </c>
      <c r="AV7" s="35">
        <f t="shared" si="0"/>
        <v>676.29200704225354</v>
      </c>
      <c r="AY7" s="27">
        <v>196</v>
      </c>
      <c r="AZ7" s="27">
        <v>196</v>
      </c>
    </row>
    <row r="8" spans="1:52" s="39" customFormat="1">
      <c r="A8" s="36" t="s">
        <v>89</v>
      </c>
      <c r="B8" s="28"/>
      <c r="C8" s="28"/>
      <c r="D8" s="28"/>
      <c r="E8" s="28"/>
      <c r="F8" s="28"/>
      <c r="G8" s="28">
        <v>322</v>
      </c>
      <c r="H8" s="28"/>
      <c r="I8" s="28"/>
      <c r="J8" s="28"/>
      <c r="K8" s="28">
        <v>53.5</v>
      </c>
      <c r="L8" s="28"/>
      <c r="M8" s="28"/>
      <c r="N8" s="28"/>
      <c r="O8" s="28">
        <v>375.5</v>
      </c>
      <c r="P8" s="41" t="s">
        <v>12</v>
      </c>
      <c r="Q8" s="28"/>
      <c r="R8" s="36" t="s">
        <v>89</v>
      </c>
      <c r="S8" s="37"/>
      <c r="T8" s="37"/>
      <c r="U8" s="37"/>
      <c r="V8" s="37"/>
      <c r="W8" s="37"/>
      <c r="X8" s="37">
        <v>0.2</v>
      </c>
      <c r="Y8" s="37"/>
      <c r="Z8" s="37"/>
      <c r="AA8" s="37"/>
      <c r="AB8" s="37">
        <v>0.87</v>
      </c>
      <c r="AC8" s="37"/>
      <c r="AD8" s="37"/>
      <c r="AE8" s="37"/>
      <c r="AF8" s="37">
        <v>1.07</v>
      </c>
      <c r="AG8" s="28"/>
      <c r="AH8" s="36" t="s">
        <v>89</v>
      </c>
      <c r="AI8" s="31" t="str">
        <f t="shared" si="1"/>
        <v/>
      </c>
      <c r="AJ8" s="31" t="str">
        <f t="shared" si="2"/>
        <v/>
      </c>
      <c r="AK8" s="31" t="str">
        <f t="shared" si="3"/>
        <v/>
      </c>
      <c r="AL8" s="31" t="str">
        <f t="shared" si="4"/>
        <v/>
      </c>
      <c r="AM8" s="31" t="str">
        <f t="shared" si="5"/>
        <v/>
      </c>
      <c r="AN8" s="31">
        <f t="shared" si="6"/>
        <v>1610</v>
      </c>
      <c r="AO8" s="31" t="str">
        <f t="shared" si="7"/>
        <v/>
      </c>
      <c r="AP8" s="31" t="str">
        <f t="shared" si="8"/>
        <v/>
      </c>
      <c r="AQ8" s="31" t="str">
        <f t="shared" si="9"/>
        <v/>
      </c>
      <c r="AR8" s="31">
        <f t="shared" si="10"/>
        <v>61.494252873563219</v>
      </c>
      <c r="AS8" s="31" t="str">
        <f t="shared" si="11"/>
        <v/>
      </c>
      <c r="AT8" s="31" t="str">
        <f t="shared" si="12"/>
        <v/>
      </c>
      <c r="AU8" s="31" t="str">
        <f t="shared" si="13"/>
        <v/>
      </c>
      <c r="AV8" s="38">
        <f t="shared" si="0"/>
        <v>350.93457943925233</v>
      </c>
      <c r="AW8" s="29" t="s">
        <v>12</v>
      </c>
      <c r="AX8" s="28"/>
      <c r="AY8" s="29"/>
      <c r="AZ8" s="29"/>
    </row>
    <row r="9" spans="1:52">
      <c r="A9" s="24" t="s">
        <v>11</v>
      </c>
      <c r="G9" s="1">
        <v>322</v>
      </c>
      <c r="K9" s="1">
        <v>53.5</v>
      </c>
      <c r="O9" s="1">
        <v>375.5</v>
      </c>
      <c r="R9" s="24" t="s">
        <v>11</v>
      </c>
      <c r="X9" s="30">
        <v>0.2</v>
      </c>
      <c r="AB9" s="30">
        <v>0.87</v>
      </c>
      <c r="AF9" s="30">
        <v>1.07</v>
      </c>
      <c r="AH9" s="24" t="s">
        <v>11</v>
      </c>
      <c r="AI9" s="32" t="str">
        <f t="shared" si="1"/>
        <v/>
      </c>
      <c r="AJ9" s="32" t="str">
        <f t="shared" si="2"/>
        <v/>
      </c>
      <c r="AK9" s="32" t="str">
        <f t="shared" si="3"/>
        <v/>
      </c>
      <c r="AL9" s="32" t="str">
        <f t="shared" si="4"/>
        <v/>
      </c>
      <c r="AM9" s="32" t="str">
        <f t="shared" si="5"/>
        <v/>
      </c>
      <c r="AN9" s="32">
        <f t="shared" si="6"/>
        <v>1610</v>
      </c>
      <c r="AO9" s="32" t="str">
        <f t="shared" si="7"/>
        <v/>
      </c>
      <c r="AP9" s="32" t="str">
        <f t="shared" si="8"/>
        <v/>
      </c>
      <c r="AQ9" s="32" t="str">
        <f t="shared" si="9"/>
        <v/>
      </c>
      <c r="AR9" s="32">
        <f t="shared" si="10"/>
        <v>61.494252873563219</v>
      </c>
      <c r="AS9" s="32" t="str">
        <f t="shared" si="11"/>
        <v/>
      </c>
      <c r="AT9" s="32" t="str">
        <f t="shared" si="12"/>
        <v/>
      </c>
      <c r="AU9" s="32" t="str">
        <f t="shared" si="13"/>
        <v/>
      </c>
      <c r="AV9" s="35">
        <f t="shared" si="0"/>
        <v>350.93457943925233</v>
      </c>
    </row>
    <row r="10" spans="1:52" s="39" customFormat="1">
      <c r="A10" s="36" t="s">
        <v>77</v>
      </c>
      <c r="B10" s="28"/>
      <c r="C10" s="28"/>
      <c r="D10" s="28"/>
      <c r="E10" s="28">
        <v>9.1100000000000012</v>
      </c>
      <c r="F10" s="28"/>
      <c r="G10" s="28"/>
      <c r="H10" s="28"/>
      <c r="I10" s="28"/>
      <c r="J10" s="28">
        <v>3.9654999999999996</v>
      </c>
      <c r="K10" s="28"/>
      <c r="L10" s="28">
        <v>0.28770030000000002</v>
      </c>
      <c r="M10" s="28">
        <v>3.7749999999999999</v>
      </c>
      <c r="N10" s="28"/>
      <c r="O10" s="28">
        <v>17.138200300000001</v>
      </c>
      <c r="P10" s="41" t="s">
        <v>70</v>
      </c>
      <c r="Q10" s="28"/>
      <c r="R10" s="36" t="s">
        <v>77</v>
      </c>
      <c r="S10" s="37"/>
      <c r="T10" s="37"/>
      <c r="U10" s="37"/>
      <c r="V10" s="37">
        <v>8.2644628099173556E-2</v>
      </c>
      <c r="W10" s="37"/>
      <c r="X10" s="37"/>
      <c r="Y10" s="37"/>
      <c r="Z10" s="37"/>
      <c r="AA10" s="37">
        <v>6.8000000000000005E-2</v>
      </c>
      <c r="AB10" s="37"/>
      <c r="AC10" s="37">
        <v>2.4104683195592287E-3</v>
      </c>
      <c r="AD10" s="37">
        <v>5.9687786960514232E-3</v>
      </c>
      <c r="AE10" s="37"/>
      <c r="AF10" s="37">
        <v>0.15902387511478422</v>
      </c>
      <c r="AG10" s="28"/>
      <c r="AH10" s="36" t="s">
        <v>77</v>
      </c>
      <c r="AI10" s="31" t="str">
        <f t="shared" si="1"/>
        <v/>
      </c>
      <c r="AJ10" s="31" t="str">
        <f t="shared" si="2"/>
        <v/>
      </c>
      <c r="AK10" s="31" t="str">
        <f t="shared" si="3"/>
        <v/>
      </c>
      <c r="AL10" s="31">
        <f t="shared" si="4"/>
        <v>110.23100000000001</v>
      </c>
      <c r="AM10" s="31" t="str">
        <f t="shared" si="5"/>
        <v/>
      </c>
      <c r="AN10" s="31" t="str">
        <f t="shared" si="6"/>
        <v/>
      </c>
      <c r="AO10" s="31" t="str">
        <f t="shared" si="7"/>
        <v/>
      </c>
      <c r="AP10" s="31" t="str">
        <f t="shared" si="8"/>
        <v/>
      </c>
      <c r="AQ10" s="31">
        <f t="shared" si="9"/>
        <v>58.316176470588225</v>
      </c>
      <c r="AR10" s="31" t="str">
        <f t="shared" si="10"/>
        <v/>
      </c>
      <c r="AS10" s="31">
        <f t="shared" si="11"/>
        <v>119.35452445714286</v>
      </c>
      <c r="AT10" s="31">
        <f t="shared" si="12"/>
        <v>632.45769230769235</v>
      </c>
      <c r="AU10" s="31" t="str">
        <f t="shared" si="13"/>
        <v/>
      </c>
      <c r="AV10" s="38">
        <f t="shared" si="0"/>
        <v>107.77124056139094</v>
      </c>
      <c r="AW10" s="29" t="s">
        <v>70</v>
      </c>
      <c r="AX10" s="28"/>
      <c r="AY10" s="29"/>
      <c r="AZ10" s="29"/>
    </row>
    <row r="11" spans="1:52">
      <c r="A11" s="24" t="s">
        <v>76</v>
      </c>
      <c r="E11" s="1">
        <v>9.1100000000000012</v>
      </c>
      <c r="J11" s="1">
        <v>2.3474999999999997</v>
      </c>
      <c r="M11" s="1">
        <v>3.7749999999999999</v>
      </c>
      <c r="O11" s="1">
        <v>15.232500000000002</v>
      </c>
      <c r="R11" s="24" t="s">
        <v>76</v>
      </c>
      <c r="V11" s="30">
        <v>8.2644628099173556E-2</v>
      </c>
      <c r="AA11" s="30">
        <v>3.4000000000000002E-2</v>
      </c>
      <c r="AD11" s="30">
        <v>5.9687786960514232E-3</v>
      </c>
      <c r="AF11" s="30">
        <v>0.12261340679522498</v>
      </c>
      <c r="AH11" s="24" t="s">
        <v>76</v>
      </c>
      <c r="AI11" s="32" t="str">
        <f t="shared" si="1"/>
        <v/>
      </c>
      <c r="AJ11" s="32" t="str">
        <f t="shared" si="2"/>
        <v/>
      </c>
      <c r="AK11" s="32" t="str">
        <f t="shared" si="3"/>
        <v/>
      </c>
      <c r="AL11" s="32">
        <f t="shared" si="4"/>
        <v>110.23100000000001</v>
      </c>
      <c r="AM11" s="32" t="str">
        <f t="shared" si="5"/>
        <v/>
      </c>
      <c r="AN11" s="32" t="str">
        <f t="shared" si="6"/>
        <v/>
      </c>
      <c r="AO11" s="32" t="str">
        <f t="shared" si="7"/>
        <v/>
      </c>
      <c r="AP11" s="32" t="str">
        <f t="shared" si="8"/>
        <v/>
      </c>
      <c r="AQ11" s="32">
        <f t="shared" si="9"/>
        <v>69.044117647058812</v>
      </c>
      <c r="AR11" s="32" t="str">
        <f t="shared" si="10"/>
        <v/>
      </c>
      <c r="AS11" s="32" t="str">
        <f t="shared" si="11"/>
        <v/>
      </c>
      <c r="AT11" s="32">
        <f t="shared" si="12"/>
        <v>632.45769230769235</v>
      </c>
      <c r="AU11" s="32" t="str">
        <f t="shared" si="13"/>
        <v/>
      </c>
      <c r="AV11" s="35">
        <f t="shared" si="0"/>
        <v>124.23192861315401</v>
      </c>
    </row>
    <row r="12" spans="1:52">
      <c r="A12" s="24" t="s">
        <v>114</v>
      </c>
      <c r="L12" s="1">
        <v>0.28770030000000002</v>
      </c>
      <c r="O12" s="1">
        <v>0.28770030000000002</v>
      </c>
      <c r="R12" s="24" t="s">
        <v>114</v>
      </c>
      <c r="AC12" s="30">
        <v>2.4104683195592287E-3</v>
      </c>
      <c r="AF12" s="30">
        <v>2.4104683195592287E-3</v>
      </c>
      <c r="AH12" s="24" t="s">
        <v>114</v>
      </c>
      <c r="AI12" s="32" t="str">
        <f t="shared" si="1"/>
        <v/>
      </c>
      <c r="AJ12" s="32" t="str">
        <f t="shared" si="2"/>
        <v/>
      </c>
      <c r="AK12" s="32" t="str">
        <f t="shared" si="3"/>
        <v/>
      </c>
      <c r="AL12" s="32" t="str">
        <f t="shared" si="4"/>
        <v/>
      </c>
      <c r="AM12" s="32" t="str">
        <f t="shared" si="5"/>
        <v/>
      </c>
      <c r="AN12" s="32" t="str">
        <f t="shared" si="6"/>
        <v/>
      </c>
      <c r="AO12" s="32" t="str">
        <f t="shared" si="7"/>
        <v/>
      </c>
      <c r="AP12" s="32" t="str">
        <f t="shared" si="8"/>
        <v/>
      </c>
      <c r="AQ12" s="32" t="str">
        <f t="shared" si="9"/>
        <v/>
      </c>
      <c r="AR12" s="32" t="str">
        <f t="shared" si="10"/>
        <v/>
      </c>
      <c r="AS12" s="32">
        <f t="shared" si="11"/>
        <v>119.35452445714286</v>
      </c>
      <c r="AT12" s="32" t="str">
        <f t="shared" si="12"/>
        <v/>
      </c>
      <c r="AU12" s="32" t="str">
        <f t="shared" si="13"/>
        <v/>
      </c>
      <c r="AV12" s="35">
        <f t="shared" si="0"/>
        <v>119.35452445714286</v>
      </c>
    </row>
    <row r="13" spans="1:52">
      <c r="A13" s="24" t="s">
        <v>103</v>
      </c>
      <c r="J13" s="1">
        <v>1.6179999999999999</v>
      </c>
      <c r="O13" s="1">
        <v>1.6179999999999999</v>
      </c>
      <c r="R13" s="24" t="s">
        <v>103</v>
      </c>
      <c r="AA13" s="30">
        <v>3.4000000000000002E-2</v>
      </c>
      <c r="AF13" s="30">
        <v>3.4000000000000002E-2</v>
      </c>
      <c r="AH13" s="24" t="s">
        <v>103</v>
      </c>
      <c r="AI13" s="32" t="str">
        <f t="shared" si="1"/>
        <v/>
      </c>
      <c r="AJ13" s="32" t="str">
        <f t="shared" si="2"/>
        <v/>
      </c>
      <c r="AK13" s="32" t="str">
        <f t="shared" si="3"/>
        <v/>
      </c>
      <c r="AL13" s="32" t="str">
        <f t="shared" si="4"/>
        <v/>
      </c>
      <c r="AM13" s="32" t="str">
        <f t="shared" si="5"/>
        <v/>
      </c>
      <c r="AN13" s="32" t="str">
        <f t="shared" si="6"/>
        <v/>
      </c>
      <c r="AO13" s="32" t="str">
        <f t="shared" si="7"/>
        <v/>
      </c>
      <c r="AP13" s="32" t="str">
        <f t="shared" si="8"/>
        <v/>
      </c>
      <c r="AQ13" s="32">
        <f t="shared" si="9"/>
        <v>47.588235294117638</v>
      </c>
      <c r="AR13" s="32" t="str">
        <f t="shared" si="10"/>
        <v/>
      </c>
      <c r="AS13" s="32" t="str">
        <f t="shared" si="11"/>
        <v/>
      </c>
      <c r="AT13" s="32" t="str">
        <f t="shared" si="12"/>
        <v/>
      </c>
      <c r="AU13" s="32" t="str">
        <f t="shared" si="13"/>
        <v/>
      </c>
      <c r="AV13" s="35">
        <f t="shared" si="0"/>
        <v>47.588235294117638</v>
      </c>
    </row>
    <row r="14" spans="1:52" s="39" customFormat="1">
      <c r="A14" s="36" t="s">
        <v>119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>
        <v>513.29999999999995</v>
      </c>
      <c r="N14" s="28"/>
      <c r="O14" s="28">
        <v>513.29999999999995</v>
      </c>
      <c r="P14" s="41" t="s">
        <v>12</v>
      </c>
      <c r="Q14" s="28"/>
      <c r="R14" s="36" t="s">
        <v>119</v>
      </c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>
        <v>6.427915518824609E-2</v>
      </c>
      <c r="AE14" s="37"/>
      <c r="AF14" s="37">
        <v>6.427915518824609E-2</v>
      </c>
      <c r="AG14" s="28"/>
      <c r="AH14" s="36" t="s">
        <v>119</v>
      </c>
      <c r="AI14" s="31" t="str">
        <f t="shared" si="1"/>
        <v/>
      </c>
      <c r="AJ14" s="31" t="str">
        <f t="shared" si="2"/>
        <v/>
      </c>
      <c r="AK14" s="31" t="str">
        <f t="shared" si="3"/>
        <v/>
      </c>
      <c r="AL14" s="31" t="str">
        <f t="shared" si="4"/>
        <v/>
      </c>
      <c r="AM14" s="31" t="str">
        <f t="shared" si="5"/>
        <v/>
      </c>
      <c r="AN14" s="31" t="str">
        <f t="shared" si="6"/>
        <v/>
      </c>
      <c r="AO14" s="31" t="str">
        <f t="shared" si="7"/>
        <v/>
      </c>
      <c r="AP14" s="31" t="str">
        <f t="shared" si="8"/>
        <v/>
      </c>
      <c r="AQ14" s="31" t="str">
        <f t="shared" si="9"/>
        <v/>
      </c>
      <c r="AR14" s="31" t="str">
        <f t="shared" si="10"/>
        <v/>
      </c>
      <c r="AS14" s="31" t="str">
        <f t="shared" si="11"/>
        <v/>
      </c>
      <c r="AT14" s="31">
        <f t="shared" si="12"/>
        <v>7985.4814285714292</v>
      </c>
      <c r="AU14" s="31" t="str">
        <f t="shared" si="13"/>
        <v/>
      </c>
      <c r="AV14" s="38">
        <f t="shared" si="0"/>
        <v>7985.4814285714292</v>
      </c>
      <c r="AW14" s="29" t="s">
        <v>12</v>
      </c>
      <c r="AX14" s="28"/>
      <c r="AY14" s="29"/>
      <c r="AZ14" s="29"/>
    </row>
    <row r="15" spans="1:52">
      <c r="A15" s="24" t="s">
        <v>11</v>
      </c>
      <c r="M15" s="1">
        <v>513.29999999999995</v>
      </c>
      <c r="O15" s="1">
        <v>513.29999999999995</v>
      </c>
      <c r="R15" s="24" t="s">
        <v>11</v>
      </c>
      <c r="AD15" s="30">
        <v>6.427915518824609E-2</v>
      </c>
      <c r="AF15" s="30">
        <v>6.427915518824609E-2</v>
      </c>
      <c r="AH15" s="24" t="s">
        <v>11</v>
      </c>
      <c r="AI15" s="32" t="str">
        <f t="shared" si="1"/>
        <v/>
      </c>
      <c r="AJ15" s="32" t="str">
        <f t="shared" si="2"/>
        <v/>
      </c>
      <c r="AK15" s="32" t="str">
        <f t="shared" si="3"/>
        <v/>
      </c>
      <c r="AL15" s="32" t="str">
        <f t="shared" si="4"/>
        <v/>
      </c>
      <c r="AM15" s="32" t="str">
        <f t="shared" si="5"/>
        <v/>
      </c>
      <c r="AN15" s="32" t="str">
        <f t="shared" si="6"/>
        <v/>
      </c>
      <c r="AO15" s="32" t="str">
        <f t="shared" si="7"/>
        <v/>
      </c>
      <c r="AP15" s="32" t="str">
        <f t="shared" si="8"/>
        <v/>
      </c>
      <c r="AQ15" s="32" t="str">
        <f t="shared" si="9"/>
        <v/>
      </c>
      <c r="AR15" s="32" t="str">
        <f t="shared" si="10"/>
        <v/>
      </c>
      <c r="AS15" s="32" t="str">
        <f t="shared" si="11"/>
        <v/>
      </c>
      <c r="AT15" s="32">
        <f t="shared" si="12"/>
        <v>7985.4814285714292</v>
      </c>
      <c r="AU15" s="32" t="str">
        <f t="shared" si="13"/>
        <v/>
      </c>
      <c r="AV15" s="35">
        <f t="shared" si="0"/>
        <v>7985.4814285714292</v>
      </c>
    </row>
    <row r="16" spans="1:52" s="39" customFormat="1">
      <c r="A16" s="36" t="s">
        <v>187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>
        <v>25.5</v>
      </c>
      <c r="O16" s="28">
        <v>25.5</v>
      </c>
      <c r="P16" s="41" t="s">
        <v>88</v>
      </c>
      <c r="Q16" s="28"/>
      <c r="R16" s="36" t="s">
        <v>187</v>
      </c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>
        <v>0.76905417814508725</v>
      </c>
      <c r="AF16" s="37">
        <v>0.76905417814508725</v>
      </c>
      <c r="AG16" s="28"/>
      <c r="AH16" s="36" t="s">
        <v>187</v>
      </c>
      <c r="AI16" s="31" t="str">
        <f t="shared" si="1"/>
        <v/>
      </c>
      <c r="AJ16" s="31" t="str">
        <f t="shared" si="2"/>
        <v/>
      </c>
      <c r="AK16" s="31" t="str">
        <f t="shared" si="3"/>
        <v/>
      </c>
      <c r="AL16" s="31" t="str">
        <f t="shared" si="4"/>
        <v/>
      </c>
      <c r="AM16" s="31" t="str">
        <f t="shared" si="5"/>
        <v/>
      </c>
      <c r="AN16" s="31" t="str">
        <f t="shared" si="6"/>
        <v/>
      </c>
      <c r="AO16" s="31" t="str">
        <f t="shared" si="7"/>
        <v/>
      </c>
      <c r="AP16" s="31" t="str">
        <f t="shared" si="8"/>
        <v/>
      </c>
      <c r="AQ16" s="31" t="str">
        <f t="shared" si="9"/>
        <v/>
      </c>
      <c r="AR16" s="31" t="str">
        <f t="shared" si="10"/>
        <v/>
      </c>
      <c r="AS16" s="31" t="str">
        <f t="shared" si="11"/>
        <v/>
      </c>
      <c r="AT16" s="31" t="str">
        <f t="shared" si="12"/>
        <v/>
      </c>
      <c r="AU16" s="31">
        <f t="shared" si="13"/>
        <v>33.157611940298509</v>
      </c>
      <c r="AV16" s="38">
        <f t="shared" si="0"/>
        <v>33.157611940298509</v>
      </c>
      <c r="AW16" s="29" t="s">
        <v>88</v>
      </c>
      <c r="AX16" s="28"/>
      <c r="AY16" s="29"/>
      <c r="AZ16" s="29"/>
    </row>
    <row r="17" spans="1:52">
      <c r="A17" s="24" t="s">
        <v>188</v>
      </c>
      <c r="N17" s="1">
        <v>8</v>
      </c>
      <c r="O17" s="1">
        <v>8</v>
      </c>
      <c r="R17" s="24" t="s">
        <v>188</v>
      </c>
      <c r="AE17" s="30">
        <v>0.52800734618916434</v>
      </c>
      <c r="AF17" s="30">
        <v>0.52800734618916434</v>
      </c>
      <c r="AH17" s="24" t="s">
        <v>188</v>
      </c>
      <c r="AI17" s="32" t="str">
        <f t="shared" si="1"/>
        <v/>
      </c>
      <c r="AJ17" s="32" t="str">
        <f t="shared" si="2"/>
        <v/>
      </c>
      <c r="AK17" s="32" t="str">
        <f t="shared" si="3"/>
        <v/>
      </c>
      <c r="AL17" s="32" t="str">
        <f t="shared" si="4"/>
        <v/>
      </c>
      <c r="AM17" s="32" t="str">
        <f t="shared" si="5"/>
        <v/>
      </c>
      <c r="AN17" s="32" t="str">
        <f t="shared" si="6"/>
        <v/>
      </c>
      <c r="AO17" s="32" t="str">
        <f t="shared" si="7"/>
        <v/>
      </c>
      <c r="AP17" s="32" t="str">
        <f t="shared" si="8"/>
        <v/>
      </c>
      <c r="AQ17" s="32" t="str">
        <f t="shared" si="9"/>
        <v/>
      </c>
      <c r="AR17" s="32" t="str">
        <f t="shared" si="10"/>
        <v/>
      </c>
      <c r="AS17" s="32" t="str">
        <f t="shared" si="11"/>
        <v/>
      </c>
      <c r="AT17" s="32" t="str">
        <f t="shared" si="12"/>
        <v/>
      </c>
      <c r="AU17" s="32">
        <f t="shared" si="13"/>
        <v>15.151304347826088</v>
      </c>
      <c r="AV17" s="35">
        <f t="shared" si="0"/>
        <v>15.151304347826088</v>
      </c>
      <c r="AY17" s="27">
        <v>115.73</v>
      </c>
      <c r="AZ17" s="27">
        <v>231.46</v>
      </c>
    </row>
    <row r="18" spans="1:52">
      <c r="A18" s="24" t="s">
        <v>189</v>
      </c>
      <c r="N18" s="1">
        <v>17.5</v>
      </c>
      <c r="O18" s="1">
        <v>17.5</v>
      </c>
      <c r="R18" s="24" t="s">
        <v>189</v>
      </c>
      <c r="AE18" s="30">
        <v>0.24104683195592286</v>
      </c>
      <c r="AF18" s="30">
        <v>0.24104683195592286</v>
      </c>
      <c r="AH18" s="24" t="s">
        <v>189</v>
      </c>
      <c r="AI18" s="32" t="str">
        <f t="shared" si="1"/>
        <v/>
      </c>
      <c r="AJ18" s="32" t="str">
        <f t="shared" si="2"/>
        <v/>
      </c>
      <c r="AK18" s="32" t="str">
        <f t="shared" si="3"/>
        <v/>
      </c>
      <c r="AL18" s="32" t="str">
        <f t="shared" si="4"/>
        <v/>
      </c>
      <c r="AM18" s="32" t="str">
        <f t="shared" si="5"/>
        <v/>
      </c>
      <c r="AN18" s="32" t="str">
        <f t="shared" si="6"/>
        <v/>
      </c>
      <c r="AO18" s="32" t="str">
        <f t="shared" si="7"/>
        <v/>
      </c>
      <c r="AP18" s="32" t="str">
        <f t="shared" si="8"/>
        <v/>
      </c>
      <c r="AQ18" s="32" t="str">
        <f t="shared" si="9"/>
        <v/>
      </c>
      <c r="AR18" s="32" t="str">
        <f t="shared" si="10"/>
        <v/>
      </c>
      <c r="AS18" s="32" t="str">
        <f t="shared" si="11"/>
        <v/>
      </c>
      <c r="AT18" s="32" t="str">
        <f t="shared" si="12"/>
        <v/>
      </c>
      <c r="AU18" s="32">
        <f t="shared" si="13"/>
        <v>72.600000000000009</v>
      </c>
      <c r="AV18" s="35">
        <f t="shared" si="0"/>
        <v>72.600000000000009</v>
      </c>
      <c r="AY18" s="27">
        <v>97.94</v>
      </c>
    </row>
    <row r="19" spans="1:52" s="39" customFormat="1">
      <c r="A19" s="36" t="s">
        <v>74</v>
      </c>
      <c r="B19" s="28"/>
      <c r="C19" s="28"/>
      <c r="D19" s="28"/>
      <c r="E19" s="28">
        <v>43.274999999999999</v>
      </c>
      <c r="F19" s="28">
        <v>26.45</v>
      </c>
      <c r="G19" s="28"/>
      <c r="H19" s="28"/>
      <c r="I19" s="28"/>
      <c r="J19" s="28">
        <v>14.526</v>
      </c>
      <c r="K19" s="28"/>
      <c r="L19" s="28"/>
      <c r="M19" s="28">
        <v>6.3760000000000012</v>
      </c>
      <c r="N19" s="28">
        <v>202</v>
      </c>
      <c r="O19" s="28">
        <v>292.62700000000001</v>
      </c>
      <c r="P19" s="41" t="s">
        <v>70</v>
      </c>
      <c r="Q19" s="28"/>
      <c r="R19" s="36" t="s">
        <v>74</v>
      </c>
      <c r="S19" s="37"/>
      <c r="T19" s="37"/>
      <c r="U19" s="37"/>
      <c r="V19" s="37">
        <v>0.1033034894398531</v>
      </c>
      <c r="W19" s="37">
        <v>0.17504591368227732</v>
      </c>
      <c r="X19" s="37"/>
      <c r="Y19" s="37"/>
      <c r="Z19" s="37"/>
      <c r="AA19" s="37">
        <v>3.7999999999999999E-2</v>
      </c>
      <c r="AB19" s="37"/>
      <c r="AC19" s="37"/>
      <c r="AD19" s="37">
        <v>1.4348025711662075E-2</v>
      </c>
      <c r="AE19" s="37">
        <v>0.57392102846648296</v>
      </c>
      <c r="AF19" s="37">
        <v>0.90461845730027535</v>
      </c>
      <c r="AG19" s="28"/>
      <c r="AH19" s="36" t="s">
        <v>74</v>
      </c>
      <c r="AI19" s="31" t="str">
        <f t="shared" si="1"/>
        <v/>
      </c>
      <c r="AJ19" s="31" t="str">
        <f t="shared" si="2"/>
        <v/>
      </c>
      <c r="AK19" s="31" t="str">
        <f t="shared" si="3"/>
        <v/>
      </c>
      <c r="AL19" s="31">
        <f t="shared" si="4"/>
        <v>418.911309140203</v>
      </c>
      <c r="AM19" s="31">
        <f t="shared" si="5"/>
        <v>151.10321311475408</v>
      </c>
      <c r="AN19" s="31" t="str">
        <f t="shared" si="6"/>
        <v/>
      </c>
      <c r="AO19" s="31" t="str">
        <f t="shared" si="7"/>
        <v/>
      </c>
      <c r="AP19" s="31" t="str">
        <f t="shared" si="8"/>
        <v/>
      </c>
      <c r="AQ19" s="31">
        <f t="shared" si="9"/>
        <v>382.26315789473682</v>
      </c>
      <c r="AR19" s="31" t="str">
        <f t="shared" si="10"/>
        <v/>
      </c>
      <c r="AS19" s="31" t="str">
        <f t="shared" si="11"/>
        <v/>
      </c>
      <c r="AT19" s="31">
        <f t="shared" si="12"/>
        <v>444.38169600000009</v>
      </c>
      <c r="AU19" s="31">
        <f t="shared" si="13"/>
        <v>351.96480000000003</v>
      </c>
      <c r="AV19" s="38">
        <f t="shared" si="0"/>
        <v>323.48112913073868</v>
      </c>
      <c r="AW19" s="29" t="s">
        <v>70</v>
      </c>
      <c r="AX19" s="28"/>
      <c r="AY19" s="29"/>
      <c r="AZ19" s="29"/>
    </row>
    <row r="20" spans="1:52">
      <c r="A20" s="24" t="s">
        <v>75</v>
      </c>
      <c r="E20" s="1">
        <v>43.274999999999999</v>
      </c>
      <c r="F20" s="1">
        <v>26.45</v>
      </c>
      <c r="J20" s="1">
        <v>14.526</v>
      </c>
      <c r="M20" s="1">
        <v>6.3760000000000012</v>
      </c>
      <c r="N20" s="1">
        <v>202</v>
      </c>
      <c r="O20" s="1">
        <v>292.62700000000001</v>
      </c>
      <c r="R20" s="24" t="s">
        <v>75</v>
      </c>
      <c r="V20" s="30">
        <v>0.1033034894398531</v>
      </c>
      <c r="W20" s="30">
        <v>0.17504591368227732</v>
      </c>
      <c r="AA20" s="30">
        <v>3.7999999999999999E-2</v>
      </c>
      <c r="AD20" s="30">
        <v>1.4348025711662075E-2</v>
      </c>
      <c r="AE20" s="30">
        <v>0.57392102846648296</v>
      </c>
      <c r="AF20" s="30">
        <v>0.90461845730027535</v>
      </c>
      <c r="AH20" s="24" t="s">
        <v>75</v>
      </c>
      <c r="AI20" s="32" t="str">
        <f t="shared" si="1"/>
        <v/>
      </c>
      <c r="AJ20" s="32" t="str">
        <f t="shared" si="2"/>
        <v/>
      </c>
      <c r="AK20" s="32" t="str">
        <f t="shared" si="3"/>
        <v/>
      </c>
      <c r="AL20" s="32">
        <f t="shared" si="4"/>
        <v>418.911309140203</v>
      </c>
      <c r="AM20" s="32">
        <f t="shared" si="5"/>
        <v>151.10321311475408</v>
      </c>
      <c r="AN20" s="32" t="str">
        <f t="shared" si="6"/>
        <v/>
      </c>
      <c r="AO20" s="32" t="str">
        <f t="shared" si="7"/>
        <v/>
      </c>
      <c r="AP20" s="32" t="str">
        <f t="shared" si="8"/>
        <v/>
      </c>
      <c r="AQ20" s="32">
        <f t="shared" si="9"/>
        <v>382.26315789473682</v>
      </c>
      <c r="AR20" s="32" t="str">
        <f t="shared" si="10"/>
        <v/>
      </c>
      <c r="AS20" s="32" t="str">
        <f t="shared" si="11"/>
        <v/>
      </c>
      <c r="AT20" s="32">
        <f t="shared" si="12"/>
        <v>444.38169600000009</v>
      </c>
      <c r="AU20" s="32">
        <f t="shared" si="13"/>
        <v>351.96480000000003</v>
      </c>
      <c r="AV20" s="35">
        <f t="shared" si="0"/>
        <v>323.48112913073868</v>
      </c>
    </row>
    <row r="21" spans="1:52" s="39" customFormat="1">
      <c r="A21" s="36" t="s">
        <v>91</v>
      </c>
      <c r="B21" s="28"/>
      <c r="C21" s="28"/>
      <c r="D21" s="28"/>
      <c r="E21" s="28"/>
      <c r="F21" s="28"/>
      <c r="G21" s="28">
        <v>0.39</v>
      </c>
      <c r="H21" s="28"/>
      <c r="I21" s="28"/>
      <c r="J21" s="28"/>
      <c r="K21" s="28"/>
      <c r="L21" s="28"/>
      <c r="M21" s="28"/>
      <c r="N21" s="28"/>
      <c r="O21" s="28">
        <v>0.39</v>
      </c>
      <c r="P21" s="41" t="s">
        <v>70</v>
      </c>
      <c r="Q21" s="28"/>
      <c r="R21" s="36" t="s">
        <v>91</v>
      </c>
      <c r="S21" s="37"/>
      <c r="T21" s="37"/>
      <c r="U21" s="37"/>
      <c r="V21" s="37"/>
      <c r="W21" s="37"/>
      <c r="X21" s="37">
        <v>0.06</v>
      </c>
      <c r="Y21" s="37"/>
      <c r="Z21" s="37"/>
      <c r="AA21" s="37"/>
      <c r="AB21" s="37"/>
      <c r="AC21" s="37"/>
      <c r="AD21" s="37"/>
      <c r="AE21" s="37"/>
      <c r="AF21" s="37">
        <v>0.06</v>
      </c>
      <c r="AG21" s="28"/>
      <c r="AH21" s="36" t="s">
        <v>91</v>
      </c>
      <c r="AI21" s="31" t="str">
        <f t="shared" si="1"/>
        <v/>
      </c>
      <c r="AJ21" s="31" t="str">
        <f t="shared" si="2"/>
        <v/>
      </c>
      <c r="AK21" s="31" t="str">
        <f t="shared" si="3"/>
        <v/>
      </c>
      <c r="AL21" s="31" t="str">
        <f t="shared" si="4"/>
        <v/>
      </c>
      <c r="AM21" s="31" t="str">
        <f t="shared" si="5"/>
        <v/>
      </c>
      <c r="AN21" s="31">
        <f t="shared" si="6"/>
        <v>6.5000000000000009</v>
      </c>
      <c r="AO21" s="31" t="str">
        <f t="shared" si="7"/>
        <v/>
      </c>
      <c r="AP21" s="31" t="str">
        <f t="shared" si="8"/>
        <v/>
      </c>
      <c r="AQ21" s="31" t="str">
        <f t="shared" si="9"/>
        <v/>
      </c>
      <c r="AR21" s="31" t="str">
        <f t="shared" si="10"/>
        <v/>
      </c>
      <c r="AS21" s="31" t="str">
        <f t="shared" si="11"/>
        <v/>
      </c>
      <c r="AT21" s="31" t="str">
        <f t="shared" si="12"/>
        <v/>
      </c>
      <c r="AU21" s="31" t="str">
        <f t="shared" si="13"/>
        <v/>
      </c>
      <c r="AV21" s="38">
        <f t="shared" si="13"/>
        <v>6.5000000000000009</v>
      </c>
      <c r="AW21" s="29" t="s">
        <v>70</v>
      </c>
      <c r="AX21" s="28"/>
      <c r="AY21" s="29"/>
      <c r="AZ21" s="29"/>
    </row>
    <row r="22" spans="1:52">
      <c r="A22" s="24" t="s">
        <v>11</v>
      </c>
      <c r="G22" s="1">
        <v>0.39</v>
      </c>
      <c r="O22" s="1">
        <v>0.39</v>
      </c>
      <c r="R22" s="24" t="s">
        <v>11</v>
      </c>
      <c r="X22" s="30">
        <v>0.06</v>
      </c>
      <c r="AF22" s="30">
        <v>0.06</v>
      </c>
      <c r="AH22" s="24" t="s">
        <v>11</v>
      </c>
      <c r="AI22" s="32" t="str">
        <f t="shared" si="1"/>
        <v/>
      </c>
      <c r="AJ22" s="32" t="str">
        <f t="shared" si="2"/>
        <v/>
      </c>
      <c r="AK22" s="32" t="str">
        <f t="shared" si="3"/>
        <v/>
      </c>
      <c r="AL22" s="32" t="str">
        <f t="shared" si="4"/>
        <v/>
      </c>
      <c r="AM22" s="32" t="str">
        <f t="shared" si="5"/>
        <v/>
      </c>
      <c r="AN22" s="32">
        <f t="shared" si="6"/>
        <v>6.5000000000000009</v>
      </c>
      <c r="AO22" s="32" t="str">
        <f t="shared" si="7"/>
        <v/>
      </c>
      <c r="AP22" s="32" t="str">
        <f t="shared" si="8"/>
        <v/>
      </c>
      <c r="AQ22" s="32" t="str">
        <f t="shared" si="9"/>
        <v/>
      </c>
      <c r="AR22" s="32" t="str">
        <f t="shared" si="10"/>
        <v/>
      </c>
      <c r="AS22" s="32" t="str">
        <f t="shared" si="11"/>
        <v/>
      </c>
      <c r="AT22" s="32" t="str">
        <f t="shared" si="12"/>
        <v/>
      </c>
      <c r="AU22" s="32" t="str">
        <f t="shared" si="13"/>
        <v/>
      </c>
      <c r="AV22" s="35">
        <f t="shared" si="13"/>
        <v>6.5000000000000009</v>
      </c>
    </row>
    <row r="23" spans="1:52" s="39" customFormat="1">
      <c r="A23" s="36" t="s">
        <v>96</v>
      </c>
      <c r="B23" s="28"/>
      <c r="C23" s="28"/>
      <c r="D23" s="28"/>
      <c r="E23" s="28"/>
      <c r="F23" s="28"/>
      <c r="G23" s="28"/>
      <c r="H23" s="28"/>
      <c r="I23" s="28">
        <v>848.66</v>
      </c>
      <c r="J23" s="28"/>
      <c r="K23" s="28"/>
      <c r="L23" s="28"/>
      <c r="M23" s="28"/>
      <c r="N23" s="28"/>
      <c r="O23" s="28">
        <v>848.66</v>
      </c>
      <c r="P23" s="41" t="s">
        <v>98</v>
      </c>
      <c r="Q23" s="28"/>
      <c r="R23" s="36" t="s">
        <v>96</v>
      </c>
      <c r="S23" s="37"/>
      <c r="T23" s="37"/>
      <c r="U23" s="37"/>
      <c r="V23" s="37"/>
      <c r="W23" s="37"/>
      <c r="X23" s="37"/>
      <c r="Y23" s="37"/>
      <c r="Z23" s="37">
        <v>1.0000918273645547</v>
      </c>
      <c r="AA23" s="37"/>
      <c r="AB23" s="37"/>
      <c r="AC23" s="37"/>
      <c r="AD23" s="37"/>
      <c r="AE23" s="37"/>
      <c r="AF23" s="37">
        <v>1.0000918273645547</v>
      </c>
      <c r="AG23" s="28"/>
      <c r="AH23" s="36" t="s">
        <v>96</v>
      </c>
      <c r="AI23" s="31" t="str">
        <f t="shared" si="1"/>
        <v/>
      </c>
      <c r="AJ23" s="31" t="str">
        <f t="shared" si="2"/>
        <v/>
      </c>
      <c r="AK23" s="31" t="str">
        <f t="shared" si="3"/>
        <v/>
      </c>
      <c r="AL23" s="31" t="str">
        <f t="shared" si="4"/>
        <v/>
      </c>
      <c r="AM23" s="31" t="str">
        <f t="shared" si="5"/>
        <v/>
      </c>
      <c r="AN23" s="31" t="str">
        <f t="shared" si="6"/>
        <v/>
      </c>
      <c r="AO23" s="31" t="str">
        <f t="shared" si="7"/>
        <v/>
      </c>
      <c r="AP23" s="31">
        <f t="shared" si="8"/>
        <v>848.58207694426585</v>
      </c>
      <c r="AQ23" s="31" t="str">
        <f t="shared" si="9"/>
        <v/>
      </c>
      <c r="AR23" s="31" t="str">
        <f t="shared" si="10"/>
        <v/>
      </c>
      <c r="AS23" s="31" t="str">
        <f t="shared" si="11"/>
        <v/>
      </c>
      <c r="AT23" s="31" t="str">
        <f t="shared" si="12"/>
        <v/>
      </c>
      <c r="AU23" s="31" t="str">
        <f t="shared" si="13"/>
        <v/>
      </c>
      <c r="AV23" s="38">
        <f t="shared" si="13"/>
        <v>848.58207694426585</v>
      </c>
      <c r="AW23" s="29" t="s">
        <v>98</v>
      </c>
      <c r="AX23" s="28"/>
      <c r="AY23" s="29"/>
      <c r="AZ23" s="29"/>
    </row>
    <row r="24" spans="1:52">
      <c r="A24" s="24" t="s">
        <v>97</v>
      </c>
      <c r="I24" s="1">
        <v>848.66</v>
      </c>
      <c r="O24" s="1">
        <v>848.66</v>
      </c>
      <c r="R24" s="24" t="s">
        <v>97</v>
      </c>
      <c r="Z24" s="30">
        <v>1.0000918273645547</v>
      </c>
      <c r="AF24" s="30">
        <v>1.0000918273645547</v>
      </c>
      <c r="AH24" s="24" t="s">
        <v>97</v>
      </c>
      <c r="AI24" s="32" t="str">
        <f t="shared" si="1"/>
        <v/>
      </c>
      <c r="AJ24" s="32" t="str">
        <f t="shared" si="2"/>
        <v/>
      </c>
      <c r="AK24" s="32" t="str">
        <f t="shared" si="3"/>
        <v/>
      </c>
      <c r="AL24" s="32" t="str">
        <f t="shared" si="4"/>
        <v/>
      </c>
      <c r="AM24" s="32" t="str">
        <f t="shared" si="5"/>
        <v/>
      </c>
      <c r="AN24" s="32" t="str">
        <f t="shared" si="6"/>
        <v/>
      </c>
      <c r="AO24" s="32" t="str">
        <f t="shared" si="7"/>
        <v/>
      </c>
      <c r="AP24" s="32">
        <f t="shared" si="8"/>
        <v>848.58207694426585</v>
      </c>
      <c r="AQ24" s="32" t="str">
        <f t="shared" si="9"/>
        <v/>
      </c>
      <c r="AR24" s="32" t="str">
        <f t="shared" si="10"/>
        <v/>
      </c>
      <c r="AS24" s="32" t="str">
        <f t="shared" si="11"/>
        <v/>
      </c>
      <c r="AT24" s="32" t="str">
        <f t="shared" si="12"/>
        <v/>
      </c>
      <c r="AU24" s="32" t="str">
        <f t="shared" si="13"/>
        <v/>
      </c>
      <c r="AV24" s="35">
        <f t="shared" si="13"/>
        <v>848.58207694426585</v>
      </c>
      <c r="AY24" s="27">
        <v>471</v>
      </c>
      <c r="AZ24" s="27">
        <v>941</v>
      </c>
    </row>
    <row r="25" spans="1:52" s="39" customFormat="1">
      <c r="A25" s="36" t="s">
        <v>122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>
        <v>22.644000000000002</v>
      </c>
      <c r="N25" s="28"/>
      <c r="O25" s="28">
        <v>22.644000000000002</v>
      </c>
      <c r="P25" s="41" t="s">
        <v>70</v>
      </c>
      <c r="Q25" s="28"/>
      <c r="R25" s="36" t="s">
        <v>122</v>
      </c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>
        <v>7.0477502295684114E-2</v>
      </c>
      <c r="AE25" s="37"/>
      <c r="AF25" s="37">
        <v>7.0477502295684114E-2</v>
      </c>
      <c r="AG25" s="28"/>
      <c r="AH25" s="36" t="s">
        <v>122</v>
      </c>
      <c r="AI25" s="31" t="str">
        <f t="shared" si="1"/>
        <v/>
      </c>
      <c r="AJ25" s="31" t="str">
        <f t="shared" si="2"/>
        <v/>
      </c>
      <c r="AK25" s="31" t="str">
        <f t="shared" si="3"/>
        <v/>
      </c>
      <c r="AL25" s="31" t="str">
        <f t="shared" si="4"/>
        <v/>
      </c>
      <c r="AM25" s="31" t="str">
        <f t="shared" si="5"/>
        <v/>
      </c>
      <c r="AN25" s="31" t="str">
        <f t="shared" si="6"/>
        <v/>
      </c>
      <c r="AO25" s="31" t="str">
        <f t="shared" si="7"/>
        <v/>
      </c>
      <c r="AP25" s="31" t="str">
        <f t="shared" si="8"/>
        <v/>
      </c>
      <c r="AQ25" s="31" t="str">
        <f t="shared" si="9"/>
        <v/>
      </c>
      <c r="AR25" s="31" t="str">
        <f t="shared" si="10"/>
        <v/>
      </c>
      <c r="AS25" s="31" t="str">
        <f t="shared" si="11"/>
        <v/>
      </c>
      <c r="AT25" s="31">
        <f t="shared" si="12"/>
        <v>321.29401954397395</v>
      </c>
      <c r="AU25" s="31" t="str">
        <f t="shared" si="13"/>
        <v/>
      </c>
      <c r="AV25" s="38">
        <f t="shared" si="13"/>
        <v>321.29401954397395</v>
      </c>
      <c r="AW25" s="29" t="s">
        <v>70</v>
      </c>
      <c r="AX25" s="28"/>
      <c r="AY25" s="29"/>
      <c r="AZ25" s="29"/>
    </row>
    <row r="26" spans="1:52" s="49" customFormat="1">
      <c r="A26" s="24" t="s">
        <v>278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1">
        <v>0.95750000000000013</v>
      </c>
      <c r="N26" s="45"/>
      <c r="O26" s="45">
        <f>SUM(B26:N26)</f>
        <v>0.95750000000000013</v>
      </c>
      <c r="P26" s="46"/>
      <c r="Q26" s="28"/>
      <c r="R26" s="24" t="s">
        <v>278</v>
      </c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30">
        <v>2.0661157024793389E-3</v>
      </c>
      <c r="AE26" s="47"/>
      <c r="AF26" s="47">
        <f>SUM(S26:AE26)</f>
        <v>2.0661157024793389E-3</v>
      </c>
      <c r="AG26" s="28"/>
      <c r="AH26" s="24" t="s">
        <v>278</v>
      </c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>
        <f t="shared" si="12"/>
        <v>463.43000000000006</v>
      </c>
      <c r="AU26" s="32"/>
      <c r="AV26" s="35">
        <f t="shared" si="13"/>
        <v>463.43000000000006</v>
      </c>
      <c r="AW26" s="48"/>
      <c r="AX26" s="28"/>
      <c r="AY26" s="48"/>
      <c r="AZ26" s="48"/>
    </row>
    <row r="27" spans="1:52">
      <c r="A27" s="24" t="s">
        <v>279</v>
      </c>
      <c r="M27" s="1">
        <v>21.686499999999999</v>
      </c>
      <c r="O27" s="45">
        <f>SUM(B27:N27)</f>
        <v>21.686499999999999</v>
      </c>
      <c r="R27" s="24" t="s">
        <v>279</v>
      </c>
      <c r="AD27" s="30">
        <v>6.8411386593204782E-2</v>
      </c>
      <c r="AF27" s="47">
        <f>SUM(S27:AE27)</f>
        <v>6.8411386593204782E-2</v>
      </c>
      <c r="AH27" s="24" t="s">
        <v>279</v>
      </c>
      <c r="AI27" s="32" t="str">
        <f t="shared" si="1"/>
        <v/>
      </c>
      <c r="AJ27" s="32" t="str">
        <f t="shared" si="2"/>
        <v/>
      </c>
      <c r="AK27" s="32" t="str">
        <f t="shared" si="3"/>
        <v/>
      </c>
      <c r="AL27" s="32" t="str">
        <f t="shared" si="4"/>
        <v/>
      </c>
      <c r="AM27" s="32" t="str">
        <f t="shared" si="5"/>
        <v/>
      </c>
      <c r="AN27" s="32" t="str">
        <f t="shared" si="6"/>
        <v/>
      </c>
      <c r="AO27" s="32" t="str">
        <f t="shared" si="7"/>
        <v/>
      </c>
      <c r="AP27" s="32" t="str">
        <f t="shared" si="8"/>
        <v/>
      </c>
      <c r="AQ27" s="32" t="str">
        <f t="shared" si="9"/>
        <v/>
      </c>
      <c r="AR27" s="32" t="str">
        <f t="shared" si="10"/>
        <v/>
      </c>
      <c r="AS27" s="32" t="str">
        <f t="shared" si="11"/>
        <v/>
      </c>
      <c r="AT27" s="32">
        <f t="shared" si="12"/>
        <v>317.00132214765097</v>
      </c>
      <c r="AU27" s="32" t="str">
        <f t="shared" si="13"/>
        <v/>
      </c>
      <c r="AV27" s="35">
        <f t="shared" si="13"/>
        <v>317.00132214765097</v>
      </c>
      <c r="AY27" s="27">
        <v>62.37</v>
      </c>
      <c r="AZ27" s="27">
        <v>286.89</v>
      </c>
    </row>
    <row r="28" spans="1:52" s="39" customFormat="1">
      <c r="A28" s="36" t="s">
        <v>78</v>
      </c>
      <c r="B28" s="28"/>
      <c r="C28" s="28"/>
      <c r="D28" s="28"/>
      <c r="E28" s="28">
        <v>10.025399999999999</v>
      </c>
      <c r="F28" s="28"/>
      <c r="G28" s="28"/>
      <c r="H28" s="28"/>
      <c r="I28" s="28"/>
      <c r="J28" s="28"/>
      <c r="K28" s="28"/>
      <c r="L28" s="28"/>
      <c r="M28" s="28"/>
      <c r="N28" s="28"/>
      <c r="O28" s="28">
        <v>10.025399999999999</v>
      </c>
      <c r="P28" s="41" t="s">
        <v>70</v>
      </c>
      <c r="Q28" s="28"/>
      <c r="R28" s="36" t="s">
        <v>78</v>
      </c>
      <c r="S28" s="37"/>
      <c r="T28" s="37"/>
      <c r="U28" s="37"/>
      <c r="V28" s="37">
        <v>3.4435261707988982E-2</v>
      </c>
      <c r="W28" s="37"/>
      <c r="X28" s="37"/>
      <c r="Y28" s="37"/>
      <c r="Z28" s="37"/>
      <c r="AA28" s="37"/>
      <c r="AB28" s="37"/>
      <c r="AC28" s="37"/>
      <c r="AD28" s="37"/>
      <c r="AE28" s="37"/>
      <c r="AF28" s="37">
        <v>3.4435261707988982E-2</v>
      </c>
      <c r="AG28" s="28"/>
      <c r="AH28" s="36" t="s">
        <v>78</v>
      </c>
      <c r="AI28" s="31" t="str">
        <f t="shared" si="1"/>
        <v/>
      </c>
      <c r="AJ28" s="31" t="str">
        <f t="shared" si="2"/>
        <v/>
      </c>
      <c r="AK28" s="31" t="str">
        <f t="shared" si="3"/>
        <v/>
      </c>
      <c r="AL28" s="31">
        <f t="shared" si="4"/>
        <v>291.13761599999998</v>
      </c>
      <c r="AM28" s="31" t="str">
        <f t="shared" si="5"/>
        <v/>
      </c>
      <c r="AN28" s="31" t="str">
        <f t="shared" si="6"/>
        <v/>
      </c>
      <c r="AO28" s="31" t="str">
        <f t="shared" si="7"/>
        <v/>
      </c>
      <c r="AP28" s="31" t="str">
        <f t="shared" si="8"/>
        <v/>
      </c>
      <c r="AQ28" s="31" t="str">
        <f t="shared" si="9"/>
        <v/>
      </c>
      <c r="AR28" s="31" t="str">
        <f t="shared" si="10"/>
        <v/>
      </c>
      <c r="AS28" s="31" t="str">
        <f t="shared" si="11"/>
        <v/>
      </c>
      <c r="AT28" s="31" t="str">
        <f t="shared" si="12"/>
        <v/>
      </c>
      <c r="AU28" s="31" t="str">
        <f t="shared" si="13"/>
        <v/>
      </c>
      <c r="AV28" s="38">
        <f t="shared" si="13"/>
        <v>291.13761599999998</v>
      </c>
      <c r="AW28" s="29" t="s">
        <v>70</v>
      </c>
      <c r="AX28" s="28"/>
      <c r="AY28" s="29"/>
      <c r="AZ28" s="29"/>
    </row>
    <row r="29" spans="1:52">
      <c r="A29" s="24" t="s">
        <v>79</v>
      </c>
      <c r="E29" s="1">
        <v>10.025399999999999</v>
      </c>
      <c r="O29" s="1">
        <v>10.025399999999999</v>
      </c>
      <c r="R29" s="24" t="s">
        <v>79</v>
      </c>
      <c r="V29" s="30">
        <v>3.4435261707988982E-2</v>
      </c>
      <c r="AF29" s="30">
        <v>3.4435261707988982E-2</v>
      </c>
      <c r="AH29" s="24" t="s">
        <v>79</v>
      </c>
      <c r="AI29" s="32" t="str">
        <f t="shared" si="1"/>
        <v/>
      </c>
      <c r="AJ29" s="32" t="str">
        <f t="shared" si="2"/>
        <v/>
      </c>
      <c r="AK29" s="32" t="str">
        <f t="shared" si="3"/>
        <v/>
      </c>
      <c r="AL29" s="32">
        <f t="shared" si="4"/>
        <v>291.13761599999998</v>
      </c>
      <c r="AM29" s="32" t="str">
        <f t="shared" si="5"/>
        <v/>
      </c>
      <c r="AN29" s="32" t="str">
        <f t="shared" si="6"/>
        <v/>
      </c>
      <c r="AO29" s="32" t="str">
        <f t="shared" si="7"/>
        <v/>
      </c>
      <c r="AP29" s="32" t="str">
        <f t="shared" si="8"/>
        <v/>
      </c>
      <c r="AQ29" s="32" t="str">
        <f t="shared" si="9"/>
        <v/>
      </c>
      <c r="AR29" s="32" t="str">
        <f t="shared" si="10"/>
        <v/>
      </c>
      <c r="AS29" s="32" t="str">
        <f t="shared" si="11"/>
        <v/>
      </c>
      <c r="AT29" s="32" t="str">
        <f t="shared" si="12"/>
        <v/>
      </c>
      <c r="AU29" s="32" t="str">
        <f t="shared" si="13"/>
        <v/>
      </c>
      <c r="AV29" s="35">
        <f t="shared" si="13"/>
        <v>291.13761599999998</v>
      </c>
    </row>
    <row r="30" spans="1:52" s="39" customFormat="1">
      <c r="A30" s="36" t="s">
        <v>0</v>
      </c>
      <c r="B30" s="28">
        <v>22.504999999999999</v>
      </c>
      <c r="C30" s="28">
        <v>0.68700000000000006</v>
      </c>
      <c r="D30" s="28"/>
      <c r="E30" s="28"/>
      <c r="F30" s="28"/>
      <c r="G30" s="28">
        <v>1.41</v>
      </c>
      <c r="H30" s="28"/>
      <c r="I30" s="28"/>
      <c r="J30" s="28"/>
      <c r="K30" s="28"/>
      <c r="L30" s="28">
        <v>3.5053139999999997E-2</v>
      </c>
      <c r="M30" s="28"/>
      <c r="N30" s="28"/>
      <c r="O30" s="28">
        <v>24.637053139999999</v>
      </c>
      <c r="P30" s="41" t="s">
        <v>88</v>
      </c>
      <c r="Q30" s="28"/>
      <c r="R30" s="36" t="s">
        <v>0</v>
      </c>
      <c r="S30" s="37">
        <v>0.25564738292011019</v>
      </c>
      <c r="T30" s="37">
        <v>1.4233241505968778E-2</v>
      </c>
      <c r="U30" s="37"/>
      <c r="V30" s="37"/>
      <c r="W30" s="37"/>
      <c r="X30" s="37">
        <v>0.08</v>
      </c>
      <c r="Y30" s="37"/>
      <c r="Z30" s="37"/>
      <c r="AA30" s="37"/>
      <c r="AB30" s="37"/>
      <c r="AC30" s="37">
        <v>1.3957759412304867E-2</v>
      </c>
      <c r="AD30" s="37"/>
      <c r="AE30" s="37"/>
      <c r="AF30" s="37">
        <v>0.36383838383838385</v>
      </c>
      <c r="AG30" s="28"/>
      <c r="AH30" s="36" t="s">
        <v>0</v>
      </c>
      <c r="AI30" s="31">
        <f t="shared" si="1"/>
        <v>88.031411637931029</v>
      </c>
      <c r="AJ30" s="31">
        <f t="shared" si="2"/>
        <v>48.267290322580649</v>
      </c>
      <c r="AK30" s="31" t="str">
        <f t="shared" si="3"/>
        <v/>
      </c>
      <c r="AL30" s="31" t="str">
        <f t="shared" si="4"/>
        <v/>
      </c>
      <c r="AM30" s="31" t="str">
        <f t="shared" si="5"/>
        <v/>
      </c>
      <c r="AN30" s="31">
        <f t="shared" si="6"/>
        <v>17.625</v>
      </c>
      <c r="AO30" s="31" t="str">
        <f t="shared" si="7"/>
        <v/>
      </c>
      <c r="AP30" s="31" t="str">
        <f t="shared" si="8"/>
        <v/>
      </c>
      <c r="AQ30" s="31" t="str">
        <f t="shared" si="9"/>
        <v/>
      </c>
      <c r="AR30" s="31" t="str">
        <f t="shared" si="10"/>
        <v/>
      </c>
      <c r="AS30" s="31">
        <f t="shared" si="11"/>
        <v>2.5113729907894733</v>
      </c>
      <c r="AT30" s="31" t="str">
        <f t="shared" si="12"/>
        <v/>
      </c>
      <c r="AU30" s="31" t="str">
        <f t="shared" si="13"/>
        <v/>
      </c>
      <c r="AV30" s="38">
        <f t="shared" si="13"/>
        <v>67.714277092171017</v>
      </c>
      <c r="AW30" s="29" t="s">
        <v>88</v>
      </c>
      <c r="AX30" s="28"/>
      <c r="AY30" s="29"/>
      <c r="AZ30" s="29"/>
    </row>
    <row r="31" spans="1:52" s="49" customFormat="1">
      <c r="A31" s="24" t="s">
        <v>203</v>
      </c>
      <c r="B31" s="45"/>
      <c r="C31" s="1">
        <v>2.7E-2</v>
      </c>
      <c r="D31" s="45"/>
      <c r="E31" s="45"/>
      <c r="F31" s="45"/>
      <c r="G31" s="45"/>
      <c r="H31" s="45"/>
      <c r="I31" s="45"/>
      <c r="J31" s="45"/>
      <c r="K31" s="45"/>
      <c r="L31" s="1">
        <v>3.5053139999999997E-2</v>
      </c>
      <c r="M31" s="45"/>
      <c r="N31" s="45"/>
      <c r="O31" s="45">
        <f>SUM(B31:N31)</f>
        <v>6.2053139999999993E-2</v>
      </c>
      <c r="P31" s="46"/>
      <c r="Q31" s="28"/>
      <c r="R31" s="24" t="s">
        <v>203</v>
      </c>
      <c r="S31" s="47"/>
      <c r="T31" s="30">
        <v>5.7392102846648297E-3</v>
      </c>
      <c r="U31" s="47"/>
      <c r="V31" s="47"/>
      <c r="W31" s="47"/>
      <c r="X31" s="47"/>
      <c r="Y31" s="47"/>
      <c r="Z31" s="47"/>
      <c r="AA31" s="47"/>
      <c r="AB31" s="47"/>
      <c r="AC31" s="30">
        <v>1.3957759412304867E-2</v>
      </c>
      <c r="AD31" s="47"/>
      <c r="AE31" s="47"/>
      <c r="AF31" s="47">
        <f>SUM(S31:AE31)</f>
        <v>1.9696969696969699E-2</v>
      </c>
      <c r="AG31" s="28"/>
      <c r="AH31" s="24" t="s">
        <v>203</v>
      </c>
      <c r="AI31" s="32" t="str">
        <f t="shared" si="1"/>
        <v/>
      </c>
      <c r="AJ31" s="51">
        <f t="shared" si="2"/>
        <v>4.7044800000000002</v>
      </c>
      <c r="AK31" s="32" t="str">
        <f t="shared" si="3"/>
        <v/>
      </c>
      <c r="AL31" s="32" t="str">
        <f t="shared" si="4"/>
        <v/>
      </c>
      <c r="AM31" s="32" t="str">
        <f t="shared" si="5"/>
        <v/>
      </c>
      <c r="AN31" s="32" t="str">
        <f t="shared" si="6"/>
        <v/>
      </c>
      <c r="AO31" s="32" t="str">
        <f t="shared" si="7"/>
        <v/>
      </c>
      <c r="AP31" s="32" t="str">
        <f t="shared" si="8"/>
        <v/>
      </c>
      <c r="AQ31" s="32" t="str">
        <f t="shared" si="9"/>
        <v/>
      </c>
      <c r="AR31" s="32" t="str">
        <f t="shared" si="10"/>
        <v/>
      </c>
      <c r="AS31" s="32">
        <f t="shared" si="11"/>
        <v>2.5113729907894733</v>
      </c>
      <c r="AT31" s="32" t="str">
        <f t="shared" si="12"/>
        <v/>
      </c>
      <c r="AU31" s="32" t="str">
        <f t="shared" si="13"/>
        <v/>
      </c>
      <c r="AV31" s="35">
        <f t="shared" si="13"/>
        <v>3.1503901846153841</v>
      </c>
      <c r="AW31" s="48"/>
      <c r="AX31" s="28"/>
      <c r="AY31" s="48"/>
      <c r="AZ31" s="48"/>
    </row>
    <row r="32" spans="1:52">
      <c r="A32" s="24" t="s">
        <v>202</v>
      </c>
      <c r="B32" s="1">
        <v>22.504999999999999</v>
      </c>
      <c r="C32" s="1">
        <v>0.65999999999999992</v>
      </c>
      <c r="G32" s="1">
        <v>1.41</v>
      </c>
      <c r="O32" s="1">
        <f>SUM(B32:N32)</f>
        <v>24.574999999999999</v>
      </c>
      <c r="R32" s="24" t="s">
        <v>202</v>
      </c>
      <c r="S32" s="30">
        <v>0.25564738292011019</v>
      </c>
      <c r="T32" s="30">
        <v>8.4940312213039482E-3</v>
      </c>
      <c r="X32" s="30">
        <v>0.08</v>
      </c>
      <c r="AF32" s="47">
        <f>SUM(S32:AE32)</f>
        <v>0.34414141414141414</v>
      </c>
      <c r="AH32" s="24" t="s">
        <v>202</v>
      </c>
      <c r="AI32" s="32">
        <f t="shared" si="1"/>
        <v>88.031411637931029</v>
      </c>
      <c r="AJ32" s="32">
        <f t="shared" si="2"/>
        <v>77.701621621621612</v>
      </c>
      <c r="AK32" s="32" t="str">
        <f t="shared" si="3"/>
        <v/>
      </c>
      <c r="AL32" s="32" t="str">
        <f t="shared" si="4"/>
        <v/>
      </c>
      <c r="AM32" s="32" t="str">
        <f t="shared" si="5"/>
        <v/>
      </c>
      <c r="AN32" s="32">
        <f t="shared" si="6"/>
        <v>17.625</v>
      </c>
      <c r="AO32" s="32" t="str">
        <f t="shared" si="7"/>
        <v/>
      </c>
      <c r="AP32" s="32" t="str">
        <f t="shared" si="8"/>
        <v/>
      </c>
      <c r="AQ32" s="32" t="str">
        <f t="shared" si="9"/>
        <v/>
      </c>
      <c r="AR32" s="32" t="str">
        <f t="shared" si="10"/>
        <v/>
      </c>
      <c r="AS32" s="32" t="str">
        <f t="shared" si="11"/>
        <v/>
      </c>
      <c r="AT32" s="32" t="str">
        <f t="shared" si="12"/>
        <v/>
      </c>
      <c r="AU32" s="32" t="str">
        <f t="shared" si="13"/>
        <v/>
      </c>
      <c r="AV32" s="35">
        <f t="shared" si="13"/>
        <v>71.40959788670385</v>
      </c>
    </row>
    <row r="33" spans="1:52" s="39" customFormat="1">
      <c r="A33" s="36" t="s">
        <v>4</v>
      </c>
      <c r="B33" s="28">
        <v>3077.45</v>
      </c>
      <c r="C33" s="28"/>
      <c r="D33" s="28"/>
      <c r="E33" s="28"/>
      <c r="F33" s="28"/>
      <c r="G33" s="28">
        <v>36</v>
      </c>
      <c r="H33" s="28"/>
      <c r="I33" s="28"/>
      <c r="J33" s="28"/>
      <c r="K33" s="28"/>
      <c r="L33" s="28">
        <v>274.03178000000003</v>
      </c>
      <c r="M33" s="28"/>
      <c r="N33" s="28"/>
      <c r="O33" s="28">
        <v>3387.4817800000001</v>
      </c>
      <c r="P33" s="41" t="s">
        <v>12</v>
      </c>
      <c r="Q33" s="28"/>
      <c r="R33" s="36" t="s">
        <v>4</v>
      </c>
      <c r="S33" s="37">
        <v>6.5013774104683189E-2</v>
      </c>
      <c r="T33" s="37"/>
      <c r="U33" s="37"/>
      <c r="V33" s="37"/>
      <c r="W33" s="37"/>
      <c r="X33" s="37">
        <v>0.03</v>
      </c>
      <c r="Y33" s="37"/>
      <c r="Z33" s="37"/>
      <c r="AA33" s="37"/>
      <c r="AB33" s="37"/>
      <c r="AC33" s="37">
        <v>3.8318794000612184E-3</v>
      </c>
      <c r="AD33" s="37"/>
      <c r="AE33" s="37"/>
      <c r="AF33" s="37">
        <v>9.8845653504744405E-2</v>
      </c>
      <c r="AG33" s="28"/>
      <c r="AH33" s="36" t="s">
        <v>4</v>
      </c>
      <c r="AI33" s="31">
        <f t="shared" si="1"/>
        <v>47335.353813559326</v>
      </c>
      <c r="AJ33" s="31" t="str">
        <f t="shared" si="2"/>
        <v/>
      </c>
      <c r="AK33" s="31" t="str">
        <f t="shared" si="3"/>
        <v/>
      </c>
      <c r="AL33" s="31" t="str">
        <f t="shared" si="4"/>
        <v/>
      </c>
      <c r="AM33" s="31" t="str">
        <f t="shared" si="5"/>
        <v/>
      </c>
      <c r="AN33" s="31">
        <f t="shared" si="6"/>
        <v>1200</v>
      </c>
      <c r="AO33" s="31" t="str">
        <f t="shared" si="7"/>
        <v/>
      </c>
      <c r="AP33" s="31" t="str">
        <f t="shared" si="8"/>
        <v/>
      </c>
      <c r="AQ33" s="31" t="str">
        <f t="shared" si="9"/>
        <v/>
      </c>
      <c r="AR33" s="31" t="str">
        <f t="shared" si="10"/>
        <v/>
      </c>
      <c r="AS33" s="31">
        <f t="shared" si="11"/>
        <v>71513.67550753869</v>
      </c>
      <c r="AT33" s="31" t="str">
        <f t="shared" si="12"/>
        <v/>
      </c>
      <c r="AU33" s="31" t="str">
        <f t="shared" si="13"/>
        <v/>
      </c>
      <c r="AV33" s="38">
        <f t="shared" si="13"/>
        <v>34270.417159388875</v>
      </c>
      <c r="AW33" s="29" t="s">
        <v>12</v>
      </c>
      <c r="AX33" s="28"/>
      <c r="AY33" s="29"/>
      <c r="AZ33" s="29"/>
    </row>
    <row r="34" spans="1:52">
      <c r="A34" s="24" t="s">
        <v>90</v>
      </c>
      <c r="G34" s="1">
        <v>36</v>
      </c>
      <c r="O34" s="1">
        <v>36</v>
      </c>
      <c r="R34" s="24" t="s">
        <v>90</v>
      </c>
      <c r="X34" s="30">
        <v>0.03</v>
      </c>
      <c r="AF34" s="30">
        <v>0.03</v>
      </c>
      <c r="AH34" s="24" t="s">
        <v>90</v>
      </c>
      <c r="AI34" s="32" t="str">
        <f t="shared" si="1"/>
        <v/>
      </c>
      <c r="AJ34" s="32" t="str">
        <f t="shared" si="2"/>
        <v/>
      </c>
      <c r="AK34" s="32" t="str">
        <f t="shared" si="3"/>
        <v/>
      </c>
      <c r="AL34" s="32" t="str">
        <f t="shared" si="4"/>
        <v/>
      </c>
      <c r="AM34" s="32" t="str">
        <f t="shared" si="5"/>
        <v/>
      </c>
      <c r="AN34" s="32">
        <f t="shared" si="6"/>
        <v>1200</v>
      </c>
      <c r="AO34" s="32" t="str">
        <f t="shared" si="7"/>
        <v/>
      </c>
      <c r="AP34" s="32" t="str">
        <f t="shared" si="8"/>
        <v/>
      </c>
      <c r="AQ34" s="32" t="str">
        <f t="shared" si="9"/>
        <v/>
      </c>
      <c r="AR34" s="32" t="str">
        <f t="shared" si="10"/>
        <v/>
      </c>
      <c r="AS34" s="32" t="str">
        <f t="shared" si="11"/>
        <v/>
      </c>
      <c r="AT34" s="32" t="str">
        <f t="shared" si="12"/>
        <v/>
      </c>
      <c r="AU34" s="32" t="str">
        <f t="shared" si="13"/>
        <v/>
      </c>
      <c r="AV34" s="35">
        <f t="shared" si="13"/>
        <v>1200</v>
      </c>
    </row>
    <row r="35" spans="1:52">
      <c r="A35" s="24" t="s">
        <v>5</v>
      </c>
      <c r="B35" s="1">
        <v>3077.45</v>
      </c>
      <c r="L35" s="1">
        <v>154.58655200000001</v>
      </c>
      <c r="O35" s="1">
        <v>3232.036552</v>
      </c>
      <c r="R35" s="24" t="s">
        <v>5</v>
      </c>
      <c r="S35" s="30">
        <v>6.5013774104683189E-2</v>
      </c>
      <c r="AC35" s="30">
        <v>1.6873278236914601E-3</v>
      </c>
      <c r="AF35" s="30">
        <v>6.6701101928374654E-2</v>
      </c>
      <c r="AH35" s="24" t="s">
        <v>5</v>
      </c>
      <c r="AI35" s="32">
        <f t="shared" si="1"/>
        <v>47335.353813559326</v>
      </c>
      <c r="AJ35" s="32" t="str">
        <f t="shared" si="2"/>
        <v/>
      </c>
      <c r="AK35" s="32" t="str">
        <f t="shared" si="3"/>
        <v/>
      </c>
      <c r="AL35" s="32" t="str">
        <f t="shared" si="4"/>
        <v/>
      </c>
      <c r="AM35" s="32" t="str">
        <f t="shared" si="5"/>
        <v/>
      </c>
      <c r="AN35" s="32" t="str">
        <f t="shared" si="6"/>
        <v/>
      </c>
      <c r="AO35" s="32" t="str">
        <f t="shared" si="7"/>
        <v/>
      </c>
      <c r="AP35" s="32" t="str">
        <f t="shared" si="8"/>
        <v/>
      </c>
      <c r="AQ35" s="32" t="str">
        <f t="shared" si="9"/>
        <v/>
      </c>
      <c r="AR35" s="32" t="str">
        <f t="shared" si="10"/>
        <v/>
      </c>
      <c r="AS35" s="32">
        <f t="shared" si="11"/>
        <v>91616.193266938775</v>
      </c>
      <c r="AT35" s="32" t="str">
        <f t="shared" si="12"/>
        <v/>
      </c>
      <c r="AU35" s="32" t="str">
        <f t="shared" si="13"/>
        <v/>
      </c>
      <c r="AV35" s="35">
        <f t="shared" si="13"/>
        <v>48455.519602519358</v>
      </c>
    </row>
    <row r="36" spans="1:52">
      <c r="A36" s="24" t="s">
        <v>113</v>
      </c>
      <c r="L36" s="1">
        <v>119.44522800000001</v>
      </c>
      <c r="O36" s="1">
        <v>119.44522800000001</v>
      </c>
      <c r="R36" s="24" t="s">
        <v>113</v>
      </c>
      <c r="AC36" s="30">
        <v>2.1445515763697581E-3</v>
      </c>
      <c r="AF36" s="30">
        <v>2.1445515763697581E-3</v>
      </c>
      <c r="AH36" s="24" t="s">
        <v>113</v>
      </c>
      <c r="AI36" s="32" t="str">
        <f t="shared" si="1"/>
        <v/>
      </c>
      <c r="AJ36" s="32" t="str">
        <f t="shared" si="2"/>
        <v/>
      </c>
      <c r="AK36" s="32" t="str">
        <f t="shared" si="3"/>
        <v/>
      </c>
      <c r="AL36" s="32" t="str">
        <f t="shared" si="4"/>
        <v/>
      </c>
      <c r="AM36" s="32" t="str">
        <f t="shared" si="5"/>
        <v/>
      </c>
      <c r="AN36" s="32" t="str">
        <f t="shared" si="6"/>
        <v/>
      </c>
      <c r="AO36" s="32" t="str">
        <f t="shared" si="7"/>
        <v/>
      </c>
      <c r="AP36" s="32" t="str">
        <f t="shared" si="8"/>
        <v/>
      </c>
      <c r="AQ36" s="32" t="str">
        <f t="shared" si="9"/>
        <v/>
      </c>
      <c r="AR36" s="32" t="str">
        <f t="shared" si="10"/>
        <v/>
      </c>
      <c r="AS36" s="32">
        <f t="shared" si="11"/>
        <v>55697.064745905453</v>
      </c>
      <c r="AT36" s="32" t="str">
        <f t="shared" si="12"/>
        <v/>
      </c>
      <c r="AU36" s="32" t="str">
        <f t="shared" si="13"/>
        <v/>
      </c>
      <c r="AV36" s="35">
        <f t="shared" si="13"/>
        <v>55697.064745905453</v>
      </c>
    </row>
    <row r="37" spans="1:52" s="39" customFormat="1">
      <c r="A37" s="36" t="s">
        <v>106</v>
      </c>
      <c r="B37" s="28"/>
      <c r="C37" s="28"/>
      <c r="D37" s="28"/>
      <c r="E37" s="28"/>
      <c r="F37" s="28"/>
      <c r="G37" s="28"/>
      <c r="H37" s="28"/>
      <c r="I37" s="28"/>
      <c r="J37" s="28"/>
      <c r="K37" s="28">
        <v>260.31999999999994</v>
      </c>
      <c r="L37" s="28"/>
      <c r="M37" s="28"/>
      <c r="N37" s="28"/>
      <c r="O37" s="28">
        <v>260.31999999999994</v>
      </c>
      <c r="P37" s="41" t="s">
        <v>12</v>
      </c>
      <c r="Q37" s="28"/>
      <c r="R37" s="36" t="s">
        <v>106</v>
      </c>
      <c r="S37" s="37"/>
      <c r="T37" s="37"/>
      <c r="U37" s="37"/>
      <c r="V37" s="37"/>
      <c r="W37" s="37"/>
      <c r="X37" s="37"/>
      <c r="Y37" s="37"/>
      <c r="Z37" s="37"/>
      <c r="AA37" s="37"/>
      <c r="AB37" s="37">
        <f>SUM(AB38:AB39)</f>
        <v>1.7630853994490357E-2</v>
      </c>
      <c r="AC37" s="37"/>
      <c r="AD37" s="37"/>
      <c r="AE37" s="37"/>
      <c r="AF37" s="37">
        <f>SUM(S37:AE37)</f>
        <v>1.7630853994490357E-2</v>
      </c>
      <c r="AG37" s="28"/>
      <c r="AH37" s="36" t="s">
        <v>106</v>
      </c>
      <c r="AI37" s="31" t="str">
        <f t="shared" si="1"/>
        <v/>
      </c>
      <c r="AJ37" s="31" t="str">
        <f t="shared" si="2"/>
        <v/>
      </c>
      <c r="AK37" s="31" t="str">
        <f t="shared" si="3"/>
        <v/>
      </c>
      <c r="AL37" s="31" t="str">
        <f t="shared" si="4"/>
        <v/>
      </c>
      <c r="AM37" s="31" t="str">
        <f t="shared" si="5"/>
        <v/>
      </c>
      <c r="AN37" s="31" t="str">
        <f t="shared" si="6"/>
        <v/>
      </c>
      <c r="AO37" s="31" t="str">
        <f t="shared" si="7"/>
        <v/>
      </c>
      <c r="AP37" s="31" t="str">
        <f t="shared" si="8"/>
        <v/>
      </c>
      <c r="AQ37" s="31" t="str">
        <f t="shared" si="9"/>
        <v/>
      </c>
      <c r="AR37" s="56">
        <f t="shared" si="10"/>
        <v>14765.024999999998</v>
      </c>
      <c r="AS37" s="31" t="str">
        <f t="shared" si="11"/>
        <v/>
      </c>
      <c r="AT37" s="31" t="str">
        <f t="shared" si="12"/>
        <v/>
      </c>
      <c r="AU37" s="31" t="str">
        <f t="shared" si="13"/>
        <v/>
      </c>
      <c r="AV37" s="38">
        <f t="shared" si="13"/>
        <v>14765.024999999998</v>
      </c>
      <c r="AW37" s="29" t="s">
        <v>12</v>
      </c>
      <c r="AX37" s="28"/>
      <c r="AY37" s="29"/>
      <c r="AZ37" s="29"/>
    </row>
    <row r="38" spans="1:52" s="49" customFormat="1">
      <c r="A38" s="24" t="s">
        <v>280</v>
      </c>
      <c r="B38" s="45"/>
      <c r="C38" s="45"/>
      <c r="D38" s="45"/>
      <c r="E38" s="45"/>
      <c r="F38" s="45"/>
      <c r="G38" s="45"/>
      <c r="H38" s="45"/>
      <c r="I38" s="45"/>
      <c r="J38" s="45"/>
      <c r="K38" s="23">
        <v>152.70999999999998</v>
      </c>
      <c r="L38" s="45"/>
      <c r="M38" s="45"/>
      <c r="N38" s="45"/>
      <c r="O38" s="45">
        <f>SUM(B38:N38)</f>
        <v>152.70999999999998</v>
      </c>
      <c r="P38" s="46"/>
      <c r="Q38" s="28"/>
      <c r="R38" s="24" t="s">
        <v>280</v>
      </c>
      <c r="S38" s="47"/>
      <c r="T38" s="47"/>
      <c r="U38" s="47"/>
      <c r="V38" s="47"/>
      <c r="W38" s="47"/>
      <c r="X38" s="47"/>
      <c r="Y38" s="47"/>
      <c r="Z38" s="47"/>
      <c r="AA38" s="47"/>
      <c r="AB38" s="30">
        <v>5.8080808080808082E-3</v>
      </c>
      <c r="AC38" s="47"/>
      <c r="AD38" s="47"/>
      <c r="AE38" s="47"/>
      <c r="AF38" s="47">
        <f>SUM(S38:AE38)</f>
        <v>5.8080808080808082E-3</v>
      </c>
      <c r="AG38" s="28"/>
      <c r="AH38" s="24" t="s">
        <v>280</v>
      </c>
      <c r="AI38" s="32"/>
      <c r="AJ38" s="32"/>
      <c r="AK38" s="32"/>
      <c r="AL38" s="32"/>
      <c r="AM38" s="32"/>
      <c r="AN38" s="32"/>
      <c r="AO38" s="32"/>
      <c r="AP38" s="32"/>
      <c r="AQ38" s="32"/>
      <c r="AR38" s="51">
        <f t="shared" si="10"/>
        <v>26292.678260869561</v>
      </c>
      <c r="AS38" s="32"/>
      <c r="AT38" s="32"/>
      <c r="AU38" s="32"/>
      <c r="AV38" s="35">
        <f t="shared" si="13"/>
        <v>26292.678260869561</v>
      </c>
      <c r="AW38" s="48"/>
      <c r="AX38" s="28"/>
      <c r="AY38" s="48"/>
      <c r="AZ38" s="48"/>
    </row>
    <row r="39" spans="1:52">
      <c r="A39" s="24" t="s">
        <v>281</v>
      </c>
      <c r="K39" s="23">
        <v>107.61</v>
      </c>
      <c r="O39" s="45">
        <f>SUM(B39:N39)</f>
        <v>107.61</v>
      </c>
      <c r="R39" s="24" t="s">
        <v>281</v>
      </c>
      <c r="AB39" s="30">
        <v>1.1822773186409549E-2</v>
      </c>
      <c r="AF39" s="47">
        <f>SUM(S39:AE39)</f>
        <v>1.1822773186409549E-2</v>
      </c>
      <c r="AH39" s="24" t="s">
        <v>281</v>
      </c>
      <c r="AI39" s="32" t="str">
        <f t="shared" si="1"/>
        <v/>
      </c>
      <c r="AJ39" s="32" t="str">
        <f t="shared" si="2"/>
        <v/>
      </c>
      <c r="AK39" s="32" t="str">
        <f t="shared" si="3"/>
        <v/>
      </c>
      <c r="AL39" s="32" t="str">
        <f t="shared" si="4"/>
        <v/>
      </c>
      <c r="AM39" s="32" t="str">
        <f t="shared" si="5"/>
        <v/>
      </c>
      <c r="AN39" s="32" t="str">
        <f t="shared" si="6"/>
        <v/>
      </c>
      <c r="AO39" s="32" t="str">
        <f t="shared" si="7"/>
        <v/>
      </c>
      <c r="AP39" s="32" t="str">
        <f t="shared" si="8"/>
        <v/>
      </c>
      <c r="AQ39" s="32" t="str">
        <f t="shared" si="9"/>
        <v/>
      </c>
      <c r="AR39" s="51">
        <f t="shared" si="10"/>
        <v>9101.9254368932052</v>
      </c>
      <c r="AS39" s="32" t="str">
        <f t="shared" si="11"/>
        <v/>
      </c>
      <c r="AT39" s="32" t="str">
        <f t="shared" si="12"/>
        <v/>
      </c>
      <c r="AU39" s="32" t="str">
        <f t="shared" si="13"/>
        <v/>
      </c>
      <c r="AV39" s="35">
        <f t="shared" si="13"/>
        <v>9101.9254368932052</v>
      </c>
    </row>
    <row r="40" spans="1:52" s="39" customFormat="1">
      <c r="A40" s="36" t="s">
        <v>108</v>
      </c>
      <c r="B40" s="28"/>
      <c r="C40" s="28"/>
      <c r="D40" s="28"/>
      <c r="E40" s="28"/>
      <c r="F40" s="28"/>
      <c r="G40" s="28"/>
      <c r="H40" s="28"/>
      <c r="I40" s="28"/>
      <c r="J40" s="28"/>
      <c r="K40" s="28">
        <v>3.0571000000000002</v>
      </c>
      <c r="L40" s="28">
        <v>0.22707379999999999</v>
      </c>
      <c r="M40" s="28">
        <v>0.42100000000000004</v>
      </c>
      <c r="N40" s="28"/>
      <c r="O40" s="28">
        <v>3.7051737999999999</v>
      </c>
      <c r="P40" s="41" t="s">
        <v>70</v>
      </c>
      <c r="Q40" s="28"/>
      <c r="R40" s="36" t="s">
        <v>108</v>
      </c>
      <c r="S40" s="37"/>
      <c r="T40" s="37"/>
      <c r="U40" s="37"/>
      <c r="V40" s="37"/>
      <c r="W40" s="37"/>
      <c r="X40" s="37"/>
      <c r="Y40" s="37"/>
      <c r="Z40" s="37"/>
      <c r="AA40" s="37"/>
      <c r="AB40" s="37">
        <v>3.2506887052341595E-2</v>
      </c>
      <c r="AC40" s="37">
        <v>8.0348943985307617E-4</v>
      </c>
      <c r="AD40" s="37">
        <v>2.0661157024793389E-3</v>
      </c>
      <c r="AE40" s="37"/>
      <c r="AF40" s="37">
        <f>SUM(S40:AE40)</f>
        <v>3.5376492194674009E-2</v>
      </c>
      <c r="AG40" s="28"/>
      <c r="AH40" s="36" t="s">
        <v>108</v>
      </c>
      <c r="AI40" s="31" t="str">
        <f t="shared" si="1"/>
        <v/>
      </c>
      <c r="AJ40" s="31" t="str">
        <f t="shared" si="2"/>
        <v/>
      </c>
      <c r="AK40" s="31" t="str">
        <f t="shared" si="3"/>
        <v/>
      </c>
      <c r="AL40" s="31" t="str">
        <f t="shared" si="4"/>
        <v/>
      </c>
      <c r="AM40" s="31" t="str">
        <f t="shared" si="5"/>
        <v/>
      </c>
      <c r="AN40" s="31" t="str">
        <f t="shared" si="6"/>
        <v/>
      </c>
      <c r="AO40" s="31" t="str">
        <f t="shared" si="7"/>
        <v/>
      </c>
      <c r="AP40" s="31" t="str">
        <f t="shared" si="8"/>
        <v/>
      </c>
      <c r="AQ40" s="31" t="str">
        <f t="shared" si="9"/>
        <v/>
      </c>
      <c r="AR40" s="31">
        <f t="shared" si="10"/>
        <v>94.044686440677978</v>
      </c>
      <c r="AS40" s="31">
        <f t="shared" si="11"/>
        <v>282.60956365714287</v>
      </c>
      <c r="AT40" s="31">
        <f t="shared" si="12"/>
        <v>203.76400000000001</v>
      </c>
      <c r="AU40" s="31" t="str">
        <f t="shared" si="13"/>
        <v/>
      </c>
      <c r="AV40" s="38">
        <f t="shared" si="13"/>
        <v>104.73547743543155</v>
      </c>
      <c r="AW40" s="29" t="s">
        <v>70</v>
      </c>
      <c r="AX40" s="28"/>
      <c r="AY40" s="29"/>
      <c r="AZ40" s="29"/>
    </row>
    <row r="41" spans="1:52">
      <c r="A41" s="24" t="s">
        <v>112</v>
      </c>
      <c r="L41" s="1">
        <v>0.22707379999999999</v>
      </c>
      <c r="O41" s="1">
        <v>0.22707379999999999</v>
      </c>
      <c r="R41" s="24" t="s">
        <v>112</v>
      </c>
      <c r="AC41" s="30">
        <v>8.0348943985307617E-4</v>
      </c>
      <c r="AF41" s="30">
        <f>SUM(S41:AE41)</f>
        <v>8.0348943985307617E-4</v>
      </c>
      <c r="AH41" s="24" t="s">
        <v>112</v>
      </c>
      <c r="AI41" s="32" t="str">
        <f t="shared" si="1"/>
        <v/>
      </c>
      <c r="AJ41" s="32" t="str">
        <f t="shared" si="2"/>
        <v/>
      </c>
      <c r="AK41" s="32" t="str">
        <f t="shared" si="3"/>
        <v/>
      </c>
      <c r="AL41" s="32" t="str">
        <f t="shared" si="4"/>
        <v/>
      </c>
      <c r="AM41" s="32" t="str">
        <f t="shared" si="5"/>
        <v/>
      </c>
      <c r="AN41" s="32" t="str">
        <f t="shared" si="6"/>
        <v/>
      </c>
      <c r="AO41" s="32" t="str">
        <f t="shared" si="7"/>
        <v/>
      </c>
      <c r="AP41" s="32" t="str">
        <f t="shared" si="8"/>
        <v/>
      </c>
      <c r="AQ41" s="32" t="str">
        <f t="shared" si="9"/>
        <v/>
      </c>
      <c r="AR41" s="32" t="str">
        <f t="shared" si="10"/>
        <v/>
      </c>
      <c r="AS41" s="32">
        <f t="shared" si="11"/>
        <v>282.60956365714287</v>
      </c>
      <c r="AT41" s="32" t="str">
        <f t="shared" si="12"/>
        <v/>
      </c>
      <c r="AU41" s="32" t="str">
        <f t="shared" si="13"/>
        <v/>
      </c>
      <c r="AV41" s="35">
        <f t="shared" si="13"/>
        <v>282.60956365714287</v>
      </c>
    </row>
    <row r="42" spans="1:52">
      <c r="A42" s="24" t="s">
        <v>109</v>
      </c>
      <c r="K42" s="1">
        <v>3.0571000000000002</v>
      </c>
      <c r="O42" s="1">
        <v>3.0571000000000002</v>
      </c>
      <c r="R42" s="24" t="s">
        <v>109</v>
      </c>
      <c r="AB42" s="30">
        <v>3.2506887052341595E-2</v>
      </c>
      <c r="AF42" s="30">
        <f t="shared" ref="AF42:AF43" si="14">SUM(S42:AE42)</f>
        <v>3.2506887052341595E-2</v>
      </c>
      <c r="AH42" s="24" t="s">
        <v>109</v>
      </c>
      <c r="AI42" s="32" t="str">
        <f t="shared" si="1"/>
        <v/>
      </c>
      <c r="AJ42" s="32" t="str">
        <f t="shared" si="2"/>
        <v/>
      </c>
      <c r="AK42" s="32" t="str">
        <f t="shared" si="3"/>
        <v/>
      </c>
      <c r="AL42" s="32" t="str">
        <f t="shared" si="4"/>
        <v/>
      </c>
      <c r="AM42" s="32" t="str">
        <f t="shared" si="5"/>
        <v/>
      </c>
      <c r="AN42" s="32" t="str">
        <f t="shared" si="6"/>
        <v/>
      </c>
      <c r="AO42" s="32" t="str">
        <f t="shared" si="7"/>
        <v/>
      </c>
      <c r="AP42" s="32" t="str">
        <f t="shared" si="8"/>
        <v/>
      </c>
      <c r="AQ42" s="32" t="str">
        <f t="shared" si="9"/>
        <v/>
      </c>
      <c r="AR42" s="32">
        <f t="shared" si="10"/>
        <v>94.044686440677978</v>
      </c>
      <c r="AS42" s="32" t="str">
        <f t="shared" si="11"/>
        <v/>
      </c>
      <c r="AT42" s="32" t="str">
        <f t="shared" si="12"/>
        <v/>
      </c>
      <c r="AU42" s="32" t="str">
        <f t="shared" si="13"/>
        <v/>
      </c>
      <c r="AV42" s="35">
        <f t="shared" si="13"/>
        <v>94.044686440677978</v>
      </c>
    </row>
    <row r="43" spans="1:52">
      <c r="A43" s="24" t="s">
        <v>118</v>
      </c>
      <c r="M43" s="1">
        <v>0.42100000000000004</v>
      </c>
      <c r="O43" s="1">
        <v>0.42100000000000004</v>
      </c>
      <c r="R43" s="24" t="s">
        <v>118</v>
      </c>
      <c r="AD43" s="30">
        <v>2.0661157024793389E-3</v>
      </c>
      <c r="AF43" s="30">
        <f t="shared" si="14"/>
        <v>2.0661157024793389E-3</v>
      </c>
      <c r="AH43" s="24" t="s">
        <v>118</v>
      </c>
      <c r="AI43" s="32" t="str">
        <f t="shared" si="1"/>
        <v/>
      </c>
      <c r="AJ43" s="32" t="str">
        <f t="shared" si="2"/>
        <v/>
      </c>
      <c r="AK43" s="32" t="str">
        <f t="shared" si="3"/>
        <v/>
      </c>
      <c r="AL43" s="32" t="str">
        <f t="shared" si="4"/>
        <v/>
      </c>
      <c r="AM43" s="32" t="str">
        <f t="shared" si="5"/>
        <v/>
      </c>
      <c r="AN43" s="32" t="str">
        <f t="shared" si="6"/>
        <v/>
      </c>
      <c r="AO43" s="32" t="str">
        <f t="shared" si="7"/>
        <v/>
      </c>
      <c r="AP43" s="32" t="str">
        <f t="shared" si="8"/>
        <v/>
      </c>
      <c r="AQ43" s="32" t="str">
        <f t="shared" si="9"/>
        <v/>
      </c>
      <c r="AR43" s="32" t="str">
        <f t="shared" si="10"/>
        <v/>
      </c>
      <c r="AS43" s="32" t="str">
        <f t="shared" si="11"/>
        <v/>
      </c>
      <c r="AT43" s="32">
        <f t="shared" si="12"/>
        <v>203.76400000000001</v>
      </c>
      <c r="AU43" s="32" t="str">
        <f t="shared" si="13"/>
        <v/>
      </c>
      <c r="AV43" s="35">
        <f t="shared" si="13"/>
        <v>203.76400000000001</v>
      </c>
    </row>
    <row r="44" spans="1:52" s="39" customFormat="1">
      <c r="A44" s="36" t="s">
        <v>6</v>
      </c>
      <c r="B44" s="28">
        <v>23.094999999999999</v>
      </c>
      <c r="C44" s="28">
        <v>0.72</v>
      </c>
      <c r="D44" s="28"/>
      <c r="E44" s="28"/>
      <c r="F44" s="28"/>
      <c r="G44" s="28"/>
      <c r="H44" s="28"/>
      <c r="I44" s="28"/>
      <c r="J44" s="28"/>
      <c r="K44" s="28"/>
      <c r="L44" s="28">
        <v>2.0183113000000001</v>
      </c>
      <c r="M44" s="28"/>
      <c r="N44" s="28"/>
      <c r="O44" s="28">
        <v>25.833311299999998</v>
      </c>
      <c r="P44" s="41" t="s">
        <v>70</v>
      </c>
      <c r="Q44" s="28"/>
      <c r="R44" s="36" t="s">
        <v>6</v>
      </c>
      <c r="S44" s="37">
        <v>8.9256198347107435E-2</v>
      </c>
      <c r="T44" s="37">
        <v>4.5913682277318639E-3</v>
      </c>
      <c r="U44" s="37"/>
      <c r="V44" s="37"/>
      <c r="W44" s="37"/>
      <c r="X44" s="37"/>
      <c r="Y44" s="37"/>
      <c r="Z44" s="37"/>
      <c r="AA44" s="37"/>
      <c r="AB44" s="37"/>
      <c r="AC44" s="37">
        <v>5.255892255892256E-3</v>
      </c>
      <c r="AD44" s="37"/>
      <c r="AE44" s="37"/>
      <c r="AF44" s="37">
        <v>9.9103458830731558E-2</v>
      </c>
      <c r="AG44" s="28"/>
      <c r="AH44" s="36" t="s">
        <v>6</v>
      </c>
      <c r="AI44" s="31">
        <f t="shared" si="1"/>
        <v>258.74953703703704</v>
      </c>
      <c r="AJ44" s="31">
        <f t="shared" si="2"/>
        <v>156.816</v>
      </c>
      <c r="AK44" s="31" t="str">
        <f t="shared" si="3"/>
        <v/>
      </c>
      <c r="AL44" s="31" t="str">
        <f t="shared" si="4"/>
        <v/>
      </c>
      <c r="AM44" s="31" t="str">
        <f t="shared" si="5"/>
        <v/>
      </c>
      <c r="AN44" s="31" t="str">
        <f t="shared" si="6"/>
        <v/>
      </c>
      <c r="AO44" s="31" t="str">
        <f t="shared" si="7"/>
        <v/>
      </c>
      <c r="AP44" s="31" t="str">
        <f t="shared" si="8"/>
        <v/>
      </c>
      <c r="AQ44" s="31" t="str">
        <f t="shared" si="9"/>
        <v/>
      </c>
      <c r="AR44" s="31" t="str">
        <f t="shared" si="10"/>
        <v/>
      </c>
      <c r="AS44" s="31">
        <f t="shared" si="11"/>
        <v>384.0092607943626</v>
      </c>
      <c r="AT44" s="31" t="str">
        <f t="shared" si="12"/>
        <v/>
      </c>
      <c r="AU44" s="31" t="str">
        <f t="shared" si="13"/>
        <v/>
      </c>
      <c r="AV44" s="38">
        <f t="shared" si="13"/>
        <v>260.67012801362688</v>
      </c>
      <c r="AW44" s="29" t="s">
        <v>70</v>
      </c>
      <c r="AX44" s="28"/>
      <c r="AY44" s="29"/>
      <c r="AZ44" s="29"/>
    </row>
    <row r="45" spans="1:52">
      <c r="A45" s="24" t="s">
        <v>9</v>
      </c>
      <c r="B45" s="1">
        <v>7.02</v>
      </c>
      <c r="L45" s="1">
        <v>7.9365599999999994E-2</v>
      </c>
      <c r="O45" s="1">
        <v>7.0993655999999996</v>
      </c>
      <c r="R45" s="24" t="s">
        <v>9</v>
      </c>
      <c r="S45" s="30">
        <v>2.9752066115702479E-2</v>
      </c>
      <c r="AC45" s="30">
        <v>2.6756198347107442E-4</v>
      </c>
      <c r="AF45" s="30">
        <v>3.0019628099173554E-2</v>
      </c>
      <c r="AH45" s="24" t="s">
        <v>9</v>
      </c>
      <c r="AI45" s="32">
        <f t="shared" si="1"/>
        <v>235.95</v>
      </c>
      <c r="AJ45" s="32" t="str">
        <f t="shared" si="2"/>
        <v/>
      </c>
      <c r="AK45" s="32" t="str">
        <f t="shared" si="3"/>
        <v/>
      </c>
      <c r="AL45" s="32" t="str">
        <f t="shared" si="4"/>
        <v/>
      </c>
      <c r="AM45" s="32" t="str">
        <f t="shared" si="5"/>
        <v/>
      </c>
      <c r="AN45" s="32" t="str">
        <f t="shared" si="6"/>
        <v/>
      </c>
      <c r="AO45" s="32" t="str">
        <f t="shared" si="7"/>
        <v/>
      </c>
      <c r="AP45" s="32" t="str">
        <f t="shared" si="8"/>
        <v/>
      </c>
      <c r="AQ45" s="32" t="str">
        <f t="shared" si="9"/>
        <v/>
      </c>
      <c r="AR45" s="32" t="str">
        <f t="shared" si="10"/>
        <v/>
      </c>
      <c r="AS45" s="32">
        <f t="shared" si="11"/>
        <v>296.62509961389958</v>
      </c>
      <c r="AT45" s="32" t="str">
        <f t="shared" si="12"/>
        <v/>
      </c>
      <c r="AU45" s="32" t="str">
        <f t="shared" si="13"/>
        <v/>
      </c>
      <c r="AV45" s="35">
        <f t="shared" si="13"/>
        <v>236.49079117657178</v>
      </c>
      <c r="AY45" s="27">
        <v>268.91000000000003</v>
      </c>
    </row>
    <row r="46" spans="1:52">
      <c r="A46" s="24" t="s">
        <v>8</v>
      </c>
      <c r="B46" s="1">
        <v>6.4749999999999996</v>
      </c>
      <c r="C46" s="1">
        <v>0.72</v>
      </c>
      <c r="L46" s="1">
        <v>1.2136323</v>
      </c>
      <c r="O46" s="1">
        <v>8.4086322999999989</v>
      </c>
      <c r="R46" s="24" t="s">
        <v>8</v>
      </c>
      <c r="S46" s="30">
        <v>2.9752066115702479E-2</v>
      </c>
      <c r="T46" s="30">
        <v>4.5913682277318639E-3</v>
      </c>
      <c r="AC46" s="30">
        <v>2.8523875114784209E-3</v>
      </c>
      <c r="AF46" s="30">
        <v>3.7195821854912763E-2</v>
      </c>
      <c r="AH46" s="24" t="s">
        <v>8</v>
      </c>
      <c r="AI46" s="32">
        <f t="shared" si="1"/>
        <v>217.63194444444443</v>
      </c>
      <c r="AJ46" s="32">
        <f t="shared" si="2"/>
        <v>156.816</v>
      </c>
      <c r="AK46" s="32" t="str">
        <f t="shared" si="3"/>
        <v/>
      </c>
      <c r="AL46" s="32" t="str">
        <f t="shared" si="4"/>
        <v/>
      </c>
      <c r="AM46" s="32" t="str">
        <f t="shared" si="5"/>
        <v/>
      </c>
      <c r="AN46" s="32" t="str">
        <f t="shared" si="6"/>
        <v/>
      </c>
      <c r="AO46" s="32" t="str">
        <f t="shared" si="7"/>
        <v/>
      </c>
      <c r="AP46" s="32" t="str">
        <f t="shared" si="8"/>
        <v/>
      </c>
      <c r="AQ46" s="32" t="str">
        <f t="shared" si="9"/>
        <v/>
      </c>
      <c r="AR46" s="32" t="str">
        <f t="shared" si="10"/>
        <v/>
      </c>
      <c r="AS46" s="32">
        <f t="shared" si="11"/>
        <v>425.47946066800802</v>
      </c>
      <c r="AT46" s="32" t="str">
        <f t="shared" si="12"/>
        <v/>
      </c>
      <c r="AU46" s="32" t="str">
        <f t="shared" si="13"/>
        <v/>
      </c>
      <c r="AV46" s="35">
        <f t="shared" si="13"/>
        <v>226.06389321894767</v>
      </c>
    </row>
    <row r="47" spans="1:52">
      <c r="A47" s="24" t="s">
        <v>125</v>
      </c>
      <c r="L47" s="1">
        <v>0.49934190000000001</v>
      </c>
      <c r="O47" s="1">
        <v>0.49934190000000001</v>
      </c>
      <c r="R47" s="24" t="s">
        <v>125</v>
      </c>
      <c r="AC47" s="30">
        <v>1.6069788797061523E-3</v>
      </c>
      <c r="AF47" s="30">
        <v>1.6069788797061523E-3</v>
      </c>
      <c r="AH47" s="24" t="s">
        <v>125</v>
      </c>
      <c r="AI47" s="32" t="str">
        <f t="shared" si="1"/>
        <v/>
      </c>
      <c r="AJ47" s="32" t="str">
        <f t="shared" si="2"/>
        <v/>
      </c>
      <c r="AK47" s="32" t="str">
        <f t="shared" si="3"/>
        <v/>
      </c>
      <c r="AL47" s="32" t="str">
        <f t="shared" si="4"/>
        <v/>
      </c>
      <c r="AM47" s="32" t="str">
        <f t="shared" si="5"/>
        <v/>
      </c>
      <c r="AN47" s="32" t="str">
        <f t="shared" si="6"/>
        <v/>
      </c>
      <c r="AO47" s="32" t="str">
        <f t="shared" si="7"/>
        <v/>
      </c>
      <c r="AP47" s="32" t="str">
        <f t="shared" si="8"/>
        <v/>
      </c>
      <c r="AQ47" s="32" t="str">
        <f t="shared" si="9"/>
        <v/>
      </c>
      <c r="AR47" s="32" t="str">
        <f t="shared" si="10"/>
        <v/>
      </c>
      <c r="AS47" s="32">
        <f t="shared" si="11"/>
        <v>310.73333091428572</v>
      </c>
      <c r="AT47" s="32" t="str">
        <f t="shared" si="12"/>
        <v/>
      </c>
      <c r="AU47" s="32" t="str">
        <f t="shared" si="13"/>
        <v/>
      </c>
      <c r="AV47" s="35">
        <f t="shared" si="13"/>
        <v>310.73333091428572</v>
      </c>
      <c r="AY47" s="27">
        <v>268.91000000000003</v>
      </c>
    </row>
    <row r="48" spans="1:52">
      <c r="A48" s="24" t="s">
        <v>71</v>
      </c>
      <c r="L48" s="1">
        <v>0.22597149999999999</v>
      </c>
      <c r="O48" s="1">
        <v>0.22597149999999999</v>
      </c>
      <c r="R48" s="24" t="s">
        <v>71</v>
      </c>
      <c r="AC48" s="30">
        <v>5.2896388123660845E-4</v>
      </c>
      <c r="AF48" s="30">
        <v>5.2896388123660845E-4</v>
      </c>
      <c r="AH48" s="24" t="s">
        <v>71</v>
      </c>
      <c r="AI48" s="32" t="str">
        <f t="shared" si="1"/>
        <v/>
      </c>
      <c r="AJ48" s="32" t="str">
        <f t="shared" si="2"/>
        <v/>
      </c>
      <c r="AK48" s="32" t="str">
        <f t="shared" si="3"/>
        <v/>
      </c>
      <c r="AL48" s="32" t="str">
        <f t="shared" si="4"/>
        <v/>
      </c>
      <c r="AM48" s="32" t="str">
        <f t="shared" si="5"/>
        <v/>
      </c>
      <c r="AN48" s="32" t="str">
        <f t="shared" si="6"/>
        <v/>
      </c>
      <c r="AO48" s="32" t="str">
        <f t="shared" si="7"/>
        <v/>
      </c>
      <c r="AP48" s="32" t="str">
        <f t="shared" si="8"/>
        <v/>
      </c>
      <c r="AQ48" s="32" t="str">
        <f t="shared" si="9"/>
        <v/>
      </c>
      <c r="AR48" s="32" t="str">
        <f t="shared" si="10"/>
        <v/>
      </c>
      <c r="AS48" s="32">
        <f t="shared" si="11"/>
        <v>427.19646466546118</v>
      </c>
      <c r="AT48" s="32" t="str">
        <f t="shared" si="12"/>
        <v/>
      </c>
      <c r="AU48" s="32" t="str">
        <f t="shared" si="13"/>
        <v/>
      </c>
      <c r="AV48" s="35">
        <f t="shared" si="13"/>
        <v>427.19646466546118</v>
      </c>
      <c r="AY48" s="27">
        <v>268.91000000000003</v>
      </c>
    </row>
    <row r="49" spans="1:52">
      <c r="A49" s="24" t="s">
        <v>7</v>
      </c>
      <c r="B49" s="1">
        <v>9.6</v>
      </c>
      <c r="O49" s="1">
        <v>9.6</v>
      </c>
      <c r="R49" s="24" t="s">
        <v>7</v>
      </c>
      <c r="S49" s="30">
        <v>2.9752066115702479E-2</v>
      </c>
      <c r="AF49" s="30">
        <v>2.9752066115702479E-2</v>
      </c>
      <c r="AH49" s="24" t="s">
        <v>7</v>
      </c>
      <c r="AI49" s="32">
        <f t="shared" si="1"/>
        <v>322.66666666666663</v>
      </c>
      <c r="AJ49" s="32" t="str">
        <f t="shared" si="2"/>
        <v/>
      </c>
      <c r="AK49" s="32" t="str">
        <f t="shared" si="3"/>
        <v/>
      </c>
      <c r="AL49" s="32" t="str">
        <f t="shared" si="4"/>
        <v/>
      </c>
      <c r="AM49" s="32" t="str">
        <f t="shared" si="5"/>
        <v/>
      </c>
      <c r="AN49" s="32" t="str">
        <f t="shared" si="6"/>
        <v/>
      </c>
      <c r="AO49" s="32" t="str">
        <f t="shared" si="7"/>
        <v/>
      </c>
      <c r="AP49" s="32" t="str">
        <f t="shared" si="8"/>
        <v/>
      </c>
      <c r="AQ49" s="32" t="str">
        <f t="shared" si="9"/>
        <v/>
      </c>
      <c r="AR49" s="32" t="str">
        <f t="shared" si="10"/>
        <v/>
      </c>
      <c r="AS49" s="32" t="str">
        <f t="shared" si="11"/>
        <v/>
      </c>
      <c r="AT49" s="32" t="str">
        <f t="shared" si="12"/>
        <v/>
      </c>
      <c r="AU49" s="32" t="str">
        <f t="shared" si="13"/>
        <v/>
      </c>
      <c r="AV49" s="35">
        <f t="shared" si="13"/>
        <v>322.66666666666663</v>
      </c>
      <c r="AY49" s="27">
        <v>268.91000000000003</v>
      </c>
    </row>
    <row r="50" spans="1:52" s="39" customFormat="1">
      <c r="A50" s="36" t="s">
        <v>100</v>
      </c>
      <c r="B50" s="28"/>
      <c r="C50" s="28"/>
      <c r="D50" s="28"/>
      <c r="E50" s="28"/>
      <c r="F50" s="28"/>
      <c r="G50" s="28"/>
      <c r="H50" s="28"/>
      <c r="I50" s="28"/>
      <c r="J50" s="28">
        <v>404</v>
      </c>
      <c r="K50" s="28"/>
      <c r="L50" s="28">
        <v>12.367806000000002</v>
      </c>
      <c r="M50" s="28"/>
      <c r="N50" s="28"/>
      <c r="O50" s="28">
        <v>416.36780599999997</v>
      </c>
      <c r="P50" s="41" t="s">
        <v>12</v>
      </c>
      <c r="Q50" s="28"/>
      <c r="R50" s="36" t="s">
        <v>100</v>
      </c>
      <c r="S50" s="37"/>
      <c r="T50" s="37"/>
      <c r="U50" s="37"/>
      <c r="V50" s="37"/>
      <c r="W50" s="37"/>
      <c r="X50" s="37"/>
      <c r="Y50" s="37"/>
      <c r="Z50" s="37"/>
      <c r="AA50" s="37">
        <v>0.104</v>
      </c>
      <c r="AB50" s="37"/>
      <c r="AC50" s="37">
        <v>1.8365472910927456E-3</v>
      </c>
      <c r="AD50" s="37"/>
      <c r="AE50" s="37"/>
      <c r="AF50" s="37">
        <v>0.10583654729109274</v>
      </c>
      <c r="AG50" s="28"/>
      <c r="AH50" s="36" t="s">
        <v>100</v>
      </c>
      <c r="AI50" s="31" t="str">
        <f t="shared" si="1"/>
        <v/>
      </c>
      <c r="AJ50" s="31" t="str">
        <f t="shared" si="2"/>
        <v/>
      </c>
      <c r="AK50" s="31" t="str">
        <f t="shared" si="3"/>
        <v/>
      </c>
      <c r="AL50" s="31" t="str">
        <f t="shared" si="4"/>
        <v/>
      </c>
      <c r="AM50" s="31" t="str">
        <f t="shared" si="5"/>
        <v/>
      </c>
      <c r="AN50" s="31" t="str">
        <f t="shared" si="6"/>
        <v/>
      </c>
      <c r="AO50" s="31" t="str">
        <f t="shared" si="7"/>
        <v/>
      </c>
      <c r="AP50" s="31" t="str">
        <f t="shared" si="8"/>
        <v/>
      </c>
      <c r="AQ50" s="31">
        <f t="shared" si="9"/>
        <v>3884.6153846153848</v>
      </c>
      <c r="AR50" s="31" t="str">
        <f t="shared" si="10"/>
        <v/>
      </c>
      <c r="AS50" s="31">
        <f t="shared" si="11"/>
        <v>6734.270367000001</v>
      </c>
      <c r="AT50" s="31" t="str">
        <f t="shared" si="12"/>
        <v/>
      </c>
      <c r="AU50" s="31" t="str">
        <f t="shared" si="13"/>
        <v/>
      </c>
      <c r="AV50" s="38">
        <f t="shared" si="13"/>
        <v>3934.0645236169917</v>
      </c>
      <c r="AW50" s="29" t="s">
        <v>12</v>
      </c>
      <c r="AX50" s="28"/>
      <c r="AY50" s="29"/>
      <c r="AZ50" s="29"/>
    </row>
    <row r="51" spans="1:52">
      <c r="A51" s="24" t="s">
        <v>102</v>
      </c>
      <c r="J51" s="1">
        <v>263</v>
      </c>
      <c r="O51" s="1">
        <v>263</v>
      </c>
      <c r="R51" s="24" t="s">
        <v>102</v>
      </c>
      <c r="AA51" s="30">
        <v>5.1999999999999998E-2</v>
      </c>
      <c r="AF51" s="30">
        <v>5.1999999999999998E-2</v>
      </c>
      <c r="AH51" s="24" t="s">
        <v>102</v>
      </c>
      <c r="AI51" s="32" t="str">
        <f t="shared" si="1"/>
        <v/>
      </c>
      <c r="AJ51" s="32" t="str">
        <f t="shared" si="2"/>
        <v/>
      </c>
      <c r="AK51" s="32" t="str">
        <f t="shared" si="3"/>
        <v/>
      </c>
      <c r="AL51" s="32" t="str">
        <f t="shared" si="4"/>
        <v/>
      </c>
      <c r="AM51" s="32" t="str">
        <f t="shared" si="5"/>
        <v/>
      </c>
      <c r="AN51" s="32" t="str">
        <f t="shared" si="6"/>
        <v/>
      </c>
      <c r="AO51" s="32" t="str">
        <f t="shared" si="7"/>
        <v/>
      </c>
      <c r="AP51" s="32" t="str">
        <f t="shared" si="8"/>
        <v/>
      </c>
      <c r="AQ51" s="32">
        <f t="shared" si="9"/>
        <v>5057.6923076923076</v>
      </c>
      <c r="AR51" s="32" t="str">
        <f t="shared" si="10"/>
        <v/>
      </c>
      <c r="AS51" s="32" t="str">
        <f t="shared" si="11"/>
        <v/>
      </c>
      <c r="AT51" s="32" t="str">
        <f t="shared" si="12"/>
        <v/>
      </c>
      <c r="AU51" s="32" t="str">
        <f t="shared" si="13"/>
        <v/>
      </c>
      <c r="AV51" s="35">
        <f t="shared" si="13"/>
        <v>5057.6923076923076</v>
      </c>
    </row>
    <row r="52" spans="1:52">
      <c r="A52" s="24" t="s">
        <v>101</v>
      </c>
      <c r="J52" s="1">
        <v>141</v>
      </c>
      <c r="O52" s="1">
        <v>141</v>
      </c>
      <c r="R52" s="24" t="s">
        <v>101</v>
      </c>
      <c r="AA52" s="30">
        <v>5.1999999999999998E-2</v>
      </c>
      <c r="AF52" s="30">
        <v>5.1999999999999998E-2</v>
      </c>
      <c r="AH52" s="24" t="s">
        <v>101</v>
      </c>
      <c r="AI52" s="32" t="str">
        <f t="shared" si="1"/>
        <v/>
      </c>
      <c r="AJ52" s="32" t="str">
        <f t="shared" si="2"/>
        <v/>
      </c>
      <c r="AK52" s="32" t="str">
        <f t="shared" si="3"/>
        <v/>
      </c>
      <c r="AL52" s="32" t="str">
        <f t="shared" si="4"/>
        <v/>
      </c>
      <c r="AM52" s="32" t="str">
        <f t="shared" si="5"/>
        <v/>
      </c>
      <c r="AN52" s="32" t="str">
        <f t="shared" si="6"/>
        <v/>
      </c>
      <c r="AO52" s="32" t="str">
        <f t="shared" si="7"/>
        <v/>
      </c>
      <c r="AP52" s="32" t="str">
        <f t="shared" si="8"/>
        <v/>
      </c>
      <c r="AQ52" s="32">
        <f t="shared" si="9"/>
        <v>2711.5384615384619</v>
      </c>
      <c r="AR52" s="32" t="str">
        <f t="shared" si="10"/>
        <v/>
      </c>
      <c r="AS52" s="32" t="str">
        <f t="shared" si="11"/>
        <v/>
      </c>
      <c r="AT52" s="32" t="str">
        <f t="shared" si="12"/>
        <v/>
      </c>
      <c r="AU52" s="32" t="str">
        <f t="shared" si="13"/>
        <v/>
      </c>
      <c r="AV52" s="35">
        <f t="shared" si="13"/>
        <v>2711.5384615384619</v>
      </c>
    </row>
    <row r="53" spans="1:52">
      <c r="A53" s="24" t="s">
        <v>115</v>
      </c>
      <c r="L53" s="1">
        <v>12.367806000000002</v>
      </c>
      <c r="O53" s="1">
        <v>12.367806000000002</v>
      </c>
      <c r="R53" s="24" t="s">
        <v>115</v>
      </c>
      <c r="AC53" s="30">
        <v>1.8365472910927456E-3</v>
      </c>
      <c r="AF53" s="30">
        <v>1.8365472910927456E-3</v>
      </c>
      <c r="AH53" s="24" t="s">
        <v>115</v>
      </c>
      <c r="AI53" s="32" t="str">
        <f t="shared" si="1"/>
        <v/>
      </c>
      <c r="AJ53" s="32" t="str">
        <f t="shared" si="2"/>
        <v/>
      </c>
      <c r="AK53" s="32" t="str">
        <f t="shared" si="3"/>
        <v/>
      </c>
      <c r="AL53" s="32" t="str">
        <f t="shared" si="4"/>
        <v/>
      </c>
      <c r="AM53" s="32" t="str">
        <f t="shared" si="5"/>
        <v/>
      </c>
      <c r="AN53" s="32" t="str">
        <f t="shared" si="6"/>
        <v/>
      </c>
      <c r="AO53" s="32" t="str">
        <f t="shared" si="7"/>
        <v/>
      </c>
      <c r="AP53" s="32" t="str">
        <f t="shared" si="8"/>
        <v/>
      </c>
      <c r="AQ53" s="32" t="str">
        <f t="shared" si="9"/>
        <v/>
      </c>
      <c r="AR53" s="32" t="str">
        <f t="shared" si="10"/>
        <v/>
      </c>
      <c r="AS53" s="32">
        <f t="shared" si="11"/>
        <v>6734.270367000001</v>
      </c>
      <c r="AT53" s="32" t="str">
        <f t="shared" si="12"/>
        <v/>
      </c>
      <c r="AU53" s="32" t="str">
        <f t="shared" si="13"/>
        <v/>
      </c>
      <c r="AV53" s="35">
        <f t="shared" si="13"/>
        <v>6734.270367000001</v>
      </c>
    </row>
    <row r="54" spans="1:52" s="39" customFormat="1">
      <c r="A54" s="36" t="s">
        <v>80</v>
      </c>
      <c r="B54" s="28"/>
      <c r="C54" s="28"/>
      <c r="D54" s="28"/>
      <c r="E54" s="28">
        <v>14.655999999999999</v>
      </c>
      <c r="F54" s="28"/>
      <c r="G54" s="28"/>
      <c r="H54" s="28"/>
      <c r="I54" s="28"/>
      <c r="J54" s="28"/>
      <c r="K54" s="28"/>
      <c r="L54" s="28"/>
      <c r="M54" s="28"/>
      <c r="N54" s="28"/>
      <c r="O54" s="28">
        <v>14.655999999999999</v>
      </c>
      <c r="P54" s="41" t="s">
        <v>70</v>
      </c>
      <c r="Q54" s="28"/>
      <c r="R54" s="36" t="s">
        <v>80</v>
      </c>
      <c r="S54" s="37"/>
      <c r="T54" s="37"/>
      <c r="U54" s="37"/>
      <c r="V54" s="37">
        <v>0.12479338842975206</v>
      </c>
      <c r="W54" s="37"/>
      <c r="X54" s="37"/>
      <c r="Y54" s="37"/>
      <c r="Z54" s="37"/>
      <c r="AA54" s="37"/>
      <c r="AB54" s="37"/>
      <c r="AC54" s="37"/>
      <c r="AD54" s="37"/>
      <c r="AE54" s="37"/>
      <c r="AF54" s="37">
        <v>0.12479338842975206</v>
      </c>
      <c r="AG54" s="28"/>
      <c r="AH54" s="36" t="s">
        <v>80</v>
      </c>
      <c r="AI54" s="31" t="str">
        <f t="shared" si="1"/>
        <v/>
      </c>
      <c r="AJ54" s="31" t="str">
        <f t="shared" si="2"/>
        <v/>
      </c>
      <c r="AK54" s="31" t="str">
        <f t="shared" si="3"/>
        <v/>
      </c>
      <c r="AL54" s="31">
        <f t="shared" si="4"/>
        <v>117.44211920529801</v>
      </c>
      <c r="AM54" s="31" t="str">
        <f t="shared" si="5"/>
        <v/>
      </c>
      <c r="AN54" s="31" t="str">
        <f t="shared" si="6"/>
        <v/>
      </c>
      <c r="AO54" s="31" t="str">
        <f t="shared" si="7"/>
        <v/>
      </c>
      <c r="AP54" s="31" t="str">
        <f t="shared" si="8"/>
        <v/>
      </c>
      <c r="AQ54" s="31" t="str">
        <f t="shared" si="9"/>
        <v/>
      </c>
      <c r="AR54" s="31" t="str">
        <f t="shared" si="10"/>
        <v/>
      </c>
      <c r="AS54" s="31" t="str">
        <f t="shared" si="11"/>
        <v/>
      </c>
      <c r="AT54" s="31" t="str">
        <f t="shared" si="12"/>
        <v/>
      </c>
      <c r="AU54" s="31" t="str">
        <f t="shared" si="13"/>
        <v/>
      </c>
      <c r="AV54" s="38">
        <f t="shared" si="13"/>
        <v>117.44211920529801</v>
      </c>
      <c r="AW54" s="29" t="s">
        <v>70</v>
      </c>
      <c r="AX54" s="28"/>
      <c r="AY54" s="29"/>
      <c r="AZ54" s="29"/>
    </row>
    <row r="55" spans="1:52">
      <c r="A55" s="24" t="s">
        <v>11</v>
      </c>
      <c r="E55" s="1">
        <v>2.0649999999999999</v>
      </c>
      <c r="O55" s="1">
        <v>2.0649999999999999</v>
      </c>
      <c r="R55" s="24" t="s">
        <v>11</v>
      </c>
      <c r="V55" s="30">
        <v>1.9008264462809916E-2</v>
      </c>
      <c r="AF55" s="30">
        <v>1.9008264462809916E-2</v>
      </c>
      <c r="AH55" s="24" t="s">
        <v>11</v>
      </c>
      <c r="AI55" s="32" t="str">
        <f t="shared" si="1"/>
        <v/>
      </c>
      <c r="AJ55" s="32" t="str">
        <f t="shared" si="2"/>
        <v/>
      </c>
      <c r="AK55" s="32" t="str">
        <f t="shared" si="3"/>
        <v/>
      </c>
      <c r="AL55" s="32">
        <f t="shared" si="4"/>
        <v>108.63695652173914</v>
      </c>
      <c r="AM55" s="32" t="str">
        <f t="shared" si="5"/>
        <v/>
      </c>
      <c r="AN55" s="32" t="str">
        <f t="shared" si="6"/>
        <v/>
      </c>
      <c r="AO55" s="32" t="str">
        <f t="shared" si="7"/>
        <v/>
      </c>
      <c r="AP55" s="32" t="str">
        <f t="shared" si="8"/>
        <v/>
      </c>
      <c r="AQ55" s="32" t="str">
        <f t="shared" si="9"/>
        <v/>
      </c>
      <c r="AR55" s="32" t="str">
        <f t="shared" si="10"/>
        <v/>
      </c>
      <c r="AS55" s="32" t="str">
        <f t="shared" si="11"/>
        <v/>
      </c>
      <c r="AT55" s="32" t="str">
        <f t="shared" si="12"/>
        <v/>
      </c>
      <c r="AU55" s="32" t="str">
        <f t="shared" si="13"/>
        <v/>
      </c>
      <c r="AV55" s="35">
        <f t="shared" si="13"/>
        <v>108.63695652173914</v>
      </c>
    </row>
    <row r="56" spans="1:52">
      <c r="A56" s="24" t="s">
        <v>81</v>
      </c>
      <c r="E56" s="1">
        <v>6.5679999999999996</v>
      </c>
      <c r="O56" s="1">
        <v>6.5679999999999996</v>
      </c>
      <c r="R56" s="24" t="s">
        <v>81</v>
      </c>
      <c r="V56" s="30">
        <v>5.2892561983471073E-2</v>
      </c>
      <c r="AF56" s="30">
        <v>5.2892561983471073E-2</v>
      </c>
      <c r="AH56" s="24" t="s">
        <v>81</v>
      </c>
      <c r="AI56" s="32" t="str">
        <f t="shared" si="1"/>
        <v/>
      </c>
      <c r="AJ56" s="32" t="str">
        <f t="shared" si="2"/>
        <v/>
      </c>
      <c r="AK56" s="32" t="str">
        <f t="shared" si="3"/>
        <v/>
      </c>
      <c r="AL56" s="32">
        <f t="shared" si="4"/>
        <v>124.17625</v>
      </c>
      <c r="AM56" s="32" t="str">
        <f t="shared" si="5"/>
        <v/>
      </c>
      <c r="AN56" s="32" t="str">
        <f t="shared" si="6"/>
        <v/>
      </c>
      <c r="AO56" s="32" t="str">
        <f t="shared" si="7"/>
        <v/>
      </c>
      <c r="AP56" s="32" t="str">
        <f t="shared" si="8"/>
        <v/>
      </c>
      <c r="AQ56" s="32" t="str">
        <f t="shared" si="9"/>
        <v/>
      </c>
      <c r="AR56" s="32" t="str">
        <f t="shared" si="10"/>
        <v/>
      </c>
      <c r="AS56" s="32" t="str">
        <f t="shared" si="11"/>
        <v/>
      </c>
      <c r="AT56" s="32" t="str">
        <f t="shared" si="12"/>
        <v/>
      </c>
      <c r="AU56" s="32" t="str">
        <f t="shared" si="13"/>
        <v/>
      </c>
      <c r="AV56" s="35">
        <f t="shared" si="13"/>
        <v>124.17625</v>
      </c>
    </row>
    <row r="57" spans="1:52">
      <c r="A57" s="24" t="s">
        <v>72</v>
      </c>
      <c r="E57" s="1">
        <v>6.0229999999999997</v>
      </c>
      <c r="O57" s="1">
        <v>6.0229999999999997</v>
      </c>
      <c r="R57" s="24" t="s">
        <v>72</v>
      </c>
      <c r="V57" s="30">
        <v>5.2892561983471073E-2</v>
      </c>
      <c r="AF57" s="30">
        <v>5.2892561983471073E-2</v>
      </c>
      <c r="AH57" s="24" t="s">
        <v>72</v>
      </c>
      <c r="AI57" s="32" t="str">
        <f t="shared" si="1"/>
        <v/>
      </c>
      <c r="AJ57" s="32" t="str">
        <f t="shared" si="2"/>
        <v/>
      </c>
      <c r="AK57" s="32" t="str">
        <f t="shared" si="3"/>
        <v/>
      </c>
      <c r="AL57" s="32">
        <f t="shared" si="4"/>
        <v>113.87234375</v>
      </c>
      <c r="AM57" s="32" t="str">
        <f t="shared" si="5"/>
        <v/>
      </c>
      <c r="AN57" s="32" t="str">
        <f t="shared" si="6"/>
        <v/>
      </c>
      <c r="AO57" s="32" t="str">
        <f t="shared" si="7"/>
        <v/>
      </c>
      <c r="AP57" s="32" t="str">
        <f t="shared" si="8"/>
        <v/>
      </c>
      <c r="AQ57" s="32" t="str">
        <f t="shared" si="9"/>
        <v/>
      </c>
      <c r="AR57" s="32" t="str">
        <f t="shared" si="10"/>
        <v/>
      </c>
      <c r="AS57" s="32" t="str">
        <f t="shared" si="11"/>
        <v/>
      </c>
      <c r="AT57" s="32" t="str">
        <f t="shared" si="12"/>
        <v/>
      </c>
      <c r="AU57" s="32" t="str">
        <f t="shared" si="13"/>
        <v/>
      </c>
      <c r="AV57" s="35">
        <f t="shared" si="13"/>
        <v>113.87234375</v>
      </c>
    </row>
    <row r="58" spans="1:52" s="39" customFormat="1">
      <c r="A58" s="36" t="s">
        <v>61</v>
      </c>
      <c r="B58" s="28"/>
      <c r="C58" s="28">
        <v>2.0670000000000002</v>
      </c>
      <c r="D58" s="28">
        <v>131.59999999999997</v>
      </c>
      <c r="E58" s="28">
        <v>54.331500000000005</v>
      </c>
      <c r="F58" s="28">
        <v>41.61</v>
      </c>
      <c r="G58" s="28"/>
      <c r="H58" s="28"/>
      <c r="I58" s="28"/>
      <c r="J58" s="28">
        <v>5.8765000000000001</v>
      </c>
      <c r="K58" s="28"/>
      <c r="L58" s="28">
        <v>3.1167532500000004</v>
      </c>
      <c r="M58" s="28">
        <v>4.0720000000000001</v>
      </c>
      <c r="N58" s="28"/>
      <c r="O58" s="28">
        <v>242.67375325</v>
      </c>
      <c r="P58" s="41" t="s">
        <v>70</v>
      </c>
      <c r="Q58" s="28"/>
      <c r="R58" s="36" t="s">
        <v>61</v>
      </c>
      <c r="S58" s="37"/>
      <c r="T58" s="37">
        <v>1.8824609733700641E-2</v>
      </c>
      <c r="U58" s="37">
        <v>1.4007346189164371</v>
      </c>
      <c r="V58" s="37">
        <v>0.35863590449954086</v>
      </c>
      <c r="W58" s="37">
        <v>0.81898530762167121</v>
      </c>
      <c r="X58" s="37"/>
      <c r="Y58" s="37"/>
      <c r="Z58" s="37"/>
      <c r="AA58" s="37">
        <v>6.6000000000000003E-2</v>
      </c>
      <c r="AB58" s="37"/>
      <c r="AC58" s="37">
        <v>1.5610651974288337E-2</v>
      </c>
      <c r="AD58" s="37">
        <v>3.6730945821854911E-2</v>
      </c>
      <c r="AE58" s="37"/>
      <c r="AF58" s="37">
        <v>2.7155220385674932</v>
      </c>
      <c r="AG58" s="28"/>
      <c r="AH58" s="36" t="s">
        <v>61</v>
      </c>
      <c r="AI58" s="31" t="str">
        <f t="shared" si="1"/>
        <v/>
      </c>
      <c r="AJ58" s="31">
        <f t="shared" si="2"/>
        <v>109.80307317073172</v>
      </c>
      <c r="AK58" s="31">
        <f t="shared" si="3"/>
        <v>93.95070145535594</v>
      </c>
      <c r="AL58" s="31">
        <f t="shared" si="4"/>
        <v>151.49487075427376</v>
      </c>
      <c r="AM58" s="31">
        <f t="shared" si="5"/>
        <v>50.806772249474427</v>
      </c>
      <c r="AN58" s="31" t="str">
        <f t="shared" si="6"/>
        <v/>
      </c>
      <c r="AO58" s="31" t="str">
        <f t="shared" si="7"/>
        <v/>
      </c>
      <c r="AP58" s="31" t="str">
        <f t="shared" si="8"/>
        <v/>
      </c>
      <c r="AQ58" s="31">
        <f t="shared" si="9"/>
        <v>89.037878787878782</v>
      </c>
      <c r="AR58" s="31" t="str">
        <f t="shared" si="10"/>
        <v/>
      </c>
      <c r="AS58" s="31">
        <f t="shared" si="11"/>
        <v>199.65554642647061</v>
      </c>
      <c r="AT58" s="31">
        <f t="shared" si="12"/>
        <v>110.86020000000001</v>
      </c>
      <c r="AU58" s="31" t="str">
        <f t="shared" si="13"/>
        <v/>
      </c>
      <c r="AV58" s="38">
        <f t="shared" si="13"/>
        <v>89.365414753922067</v>
      </c>
      <c r="AW58" s="29" t="s">
        <v>70</v>
      </c>
      <c r="AX58" s="28"/>
      <c r="AY58" s="29"/>
      <c r="AZ58" s="29"/>
    </row>
    <row r="59" spans="1:52">
      <c r="A59" s="24" t="s">
        <v>62</v>
      </c>
      <c r="C59" s="1">
        <v>0.18</v>
      </c>
      <c r="E59" s="1">
        <v>4.67</v>
      </c>
      <c r="O59" s="1">
        <v>4.8499999999999996</v>
      </c>
      <c r="R59" s="24" t="s">
        <v>62</v>
      </c>
      <c r="T59" s="30">
        <v>7.3461891643709825E-3</v>
      </c>
      <c r="V59" s="30">
        <v>5.4286960514233241E-2</v>
      </c>
      <c r="AF59" s="30">
        <v>6.1633149678604227E-2</v>
      </c>
      <c r="AH59" s="24" t="s">
        <v>62</v>
      </c>
      <c r="AI59" s="32" t="str">
        <f t="shared" si="1"/>
        <v/>
      </c>
      <c r="AJ59" s="32">
        <f t="shared" si="2"/>
        <v>24.502499999999998</v>
      </c>
      <c r="AK59" s="32" t="str">
        <f t="shared" si="3"/>
        <v/>
      </c>
      <c r="AL59" s="32">
        <f t="shared" si="4"/>
        <v>86.024340942344608</v>
      </c>
      <c r="AM59" s="32" t="str">
        <f t="shared" si="5"/>
        <v/>
      </c>
      <c r="AN59" s="32" t="str">
        <f t="shared" si="6"/>
        <v/>
      </c>
      <c r="AO59" s="32" t="str">
        <f t="shared" si="7"/>
        <v/>
      </c>
      <c r="AP59" s="32" t="str">
        <f t="shared" si="8"/>
        <v/>
      </c>
      <c r="AQ59" s="32" t="str">
        <f t="shared" si="9"/>
        <v/>
      </c>
      <c r="AR59" s="32" t="str">
        <f t="shared" si="10"/>
        <v/>
      </c>
      <c r="AS59" s="32" t="str">
        <f t="shared" si="11"/>
        <v/>
      </c>
      <c r="AT59" s="32" t="str">
        <f t="shared" si="12"/>
        <v/>
      </c>
      <c r="AU59" s="32" t="str">
        <f t="shared" si="13"/>
        <v/>
      </c>
      <c r="AV59" s="35">
        <f t="shared" si="13"/>
        <v>78.691418908348652</v>
      </c>
    </row>
    <row r="60" spans="1:52">
      <c r="A60" s="24" t="s">
        <v>9</v>
      </c>
      <c r="D60" s="1">
        <v>71.049999999999983</v>
      </c>
      <c r="E60" s="1">
        <v>2.23</v>
      </c>
      <c r="F60" s="1">
        <v>25.84</v>
      </c>
      <c r="L60" s="1">
        <v>0.97774010000000011</v>
      </c>
      <c r="O60" s="1">
        <v>100.0977401</v>
      </c>
      <c r="R60" s="24" t="s">
        <v>9</v>
      </c>
      <c r="U60" s="30">
        <v>0.77465564738292014</v>
      </c>
      <c r="V60" s="30">
        <v>1.8075298438934802E-2</v>
      </c>
      <c r="W60" s="30">
        <v>0.33230027548209362</v>
      </c>
      <c r="AC60" s="30">
        <v>5.2035506580961127E-3</v>
      </c>
      <c r="AF60" s="30">
        <v>1.1302347719620447</v>
      </c>
      <c r="AH60" s="24" t="s">
        <v>9</v>
      </c>
      <c r="AI60" s="32" t="str">
        <f t="shared" si="1"/>
        <v/>
      </c>
      <c r="AJ60" s="32" t="str">
        <f t="shared" si="2"/>
        <v/>
      </c>
      <c r="AK60" s="32">
        <f t="shared" si="3"/>
        <v>91.718172119487889</v>
      </c>
      <c r="AL60" s="32">
        <f t="shared" si="4"/>
        <v>123.3727900833164</v>
      </c>
      <c r="AM60" s="32">
        <f t="shared" si="5"/>
        <v>77.760994818652861</v>
      </c>
      <c r="AN60" s="32" t="str">
        <f t="shared" si="6"/>
        <v/>
      </c>
      <c r="AO60" s="32" t="str">
        <f t="shared" si="7"/>
        <v/>
      </c>
      <c r="AP60" s="32" t="str">
        <f t="shared" si="8"/>
        <v/>
      </c>
      <c r="AQ60" s="32" t="str">
        <f t="shared" si="9"/>
        <v/>
      </c>
      <c r="AR60" s="32" t="str">
        <f t="shared" si="10"/>
        <v/>
      </c>
      <c r="AS60" s="32">
        <f t="shared" si="11"/>
        <v>187.89864157058827</v>
      </c>
      <c r="AT60" s="32" t="str">
        <f t="shared" si="12"/>
        <v/>
      </c>
      <c r="AU60" s="32" t="str">
        <f t="shared" si="13"/>
        <v/>
      </c>
      <c r="AV60" s="35">
        <f t="shared" si="13"/>
        <v>88.563670648916698</v>
      </c>
      <c r="AY60" s="27">
        <v>308.06</v>
      </c>
    </row>
    <row r="61" spans="1:52">
      <c r="A61" s="24" t="s">
        <v>117</v>
      </c>
      <c r="M61" s="1">
        <v>2.028</v>
      </c>
      <c r="O61" s="1">
        <v>2.028</v>
      </c>
      <c r="R61" s="24" t="s">
        <v>117</v>
      </c>
      <c r="AD61" s="30">
        <v>1.8365472910927456E-2</v>
      </c>
      <c r="AF61" s="30">
        <v>1.8365472910927456E-2</v>
      </c>
      <c r="AH61" s="24" t="s">
        <v>117</v>
      </c>
      <c r="AI61" s="32" t="str">
        <f t="shared" si="1"/>
        <v/>
      </c>
      <c r="AJ61" s="32" t="str">
        <f t="shared" si="2"/>
        <v/>
      </c>
      <c r="AK61" s="32" t="str">
        <f t="shared" si="3"/>
        <v/>
      </c>
      <c r="AL61" s="32" t="str">
        <f t="shared" si="4"/>
        <v/>
      </c>
      <c r="AM61" s="32" t="str">
        <f t="shared" si="5"/>
        <v/>
      </c>
      <c r="AN61" s="32" t="str">
        <f t="shared" si="6"/>
        <v/>
      </c>
      <c r="AO61" s="32" t="str">
        <f t="shared" si="7"/>
        <v/>
      </c>
      <c r="AP61" s="32" t="str">
        <f t="shared" si="8"/>
        <v/>
      </c>
      <c r="AQ61" s="32" t="str">
        <f t="shared" si="9"/>
        <v/>
      </c>
      <c r="AR61" s="32" t="str">
        <f t="shared" si="10"/>
        <v/>
      </c>
      <c r="AS61" s="32" t="str">
        <f t="shared" si="11"/>
        <v/>
      </c>
      <c r="AT61" s="32">
        <f t="shared" si="12"/>
        <v>110.42460000000001</v>
      </c>
      <c r="AU61" s="32" t="str">
        <f t="shared" si="13"/>
        <v/>
      </c>
      <c r="AV61" s="35">
        <f t="shared" si="13"/>
        <v>110.42460000000001</v>
      </c>
      <c r="AY61" s="27">
        <v>308.06</v>
      </c>
    </row>
    <row r="62" spans="1:52">
      <c r="A62" s="24" t="s">
        <v>64</v>
      </c>
      <c r="C62" s="1">
        <v>1.887</v>
      </c>
      <c r="D62" s="1">
        <v>10.324999999999999</v>
      </c>
      <c r="E62" s="1">
        <v>2.3250000000000002</v>
      </c>
      <c r="M62" s="1">
        <v>2.044</v>
      </c>
      <c r="O62" s="1">
        <v>16.581</v>
      </c>
      <c r="R62" s="24" t="s">
        <v>64</v>
      </c>
      <c r="T62" s="30">
        <v>1.1478420569329659E-2</v>
      </c>
      <c r="U62" s="30">
        <v>0.15078053259871443</v>
      </c>
      <c r="V62" s="30">
        <v>1.7464646464646464E-2</v>
      </c>
      <c r="AD62" s="30">
        <v>1.8365472910927456E-2</v>
      </c>
      <c r="AF62" s="30">
        <v>0.19808907254361802</v>
      </c>
      <c r="AH62" s="24" t="s">
        <v>64</v>
      </c>
      <c r="AI62" s="32" t="str">
        <f t="shared" si="1"/>
        <v/>
      </c>
      <c r="AJ62" s="32">
        <f t="shared" si="2"/>
        <v>164.39544000000001</v>
      </c>
      <c r="AK62" s="32">
        <f t="shared" si="3"/>
        <v>68.477009744214357</v>
      </c>
      <c r="AL62" s="32">
        <f t="shared" si="4"/>
        <v>133.12608444187393</v>
      </c>
      <c r="AM62" s="32" t="str">
        <f t="shared" si="5"/>
        <v/>
      </c>
      <c r="AN62" s="32" t="str">
        <f t="shared" si="6"/>
        <v/>
      </c>
      <c r="AO62" s="32" t="str">
        <f t="shared" si="7"/>
        <v/>
      </c>
      <c r="AP62" s="32" t="str">
        <f t="shared" si="8"/>
        <v/>
      </c>
      <c r="AQ62" s="32" t="str">
        <f t="shared" si="9"/>
        <v/>
      </c>
      <c r="AR62" s="32" t="str">
        <f t="shared" si="10"/>
        <v/>
      </c>
      <c r="AS62" s="32" t="str">
        <f t="shared" si="11"/>
        <v/>
      </c>
      <c r="AT62" s="32">
        <f t="shared" si="12"/>
        <v>111.2958</v>
      </c>
      <c r="AU62" s="32" t="str">
        <f t="shared" si="13"/>
        <v/>
      </c>
      <c r="AV62" s="35">
        <f t="shared" si="13"/>
        <v>83.704768703730309</v>
      </c>
    </row>
    <row r="63" spans="1:52">
      <c r="A63" s="24" t="s">
        <v>71</v>
      </c>
      <c r="D63" s="1">
        <v>3.6749999999999998</v>
      </c>
      <c r="E63" s="1">
        <v>12.871500000000003</v>
      </c>
      <c r="J63" s="1">
        <v>5.8765000000000001</v>
      </c>
      <c r="L63" s="1">
        <v>0.94852914999999993</v>
      </c>
      <c r="O63" s="1">
        <v>23.371529150000001</v>
      </c>
      <c r="R63" s="24" t="s">
        <v>71</v>
      </c>
      <c r="U63" s="30">
        <v>5.8585858585858588E-2</v>
      </c>
      <c r="V63" s="30">
        <v>8.2560146923783301E-2</v>
      </c>
      <c r="AA63" s="30">
        <v>6.6000000000000003E-2</v>
      </c>
      <c r="AC63" s="30">
        <v>5.2035506580961127E-3</v>
      </c>
      <c r="AF63" s="30">
        <v>0.21234955616773801</v>
      </c>
      <c r="AH63" s="24" t="s">
        <v>71</v>
      </c>
      <c r="AI63" s="32" t="str">
        <f t="shared" si="1"/>
        <v/>
      </c>
      <c r="AJ63" s="32" t="str">
        <f t="shared" si="2"/>
        <v/>
      </c>
      <c r="AK63" s="32">
        <f t="shared" si="3"/>
        <v>62.728448275862064</v>
      </c>
      <c r="AL63" s="32">
        <f t="shared" si="4"/>
        <v>155.90451906393204</v>
      </c>
      <c r="AM63" s="32" t="str">
        <f t="shared" si="5"/>
        <v/>
      </c>
      <c r="AN63" s="32" t="str">
        <f t="shared" si="6"/>
        <v/>
      </c>
      <c r="AO63" s="32" t="str">
        <f t="shared" si="7"/>
        <v/>
      </c>
      <c r="AP63" s="32" t="str">
        <f t="shared" si="8"/>
        <v/>
      </c>
      <c r="AQ63" s="32">
        <f t="shared" si="9"/>
        <v>89.037878787878782</v>
      </c>
      <c r="AR63" s="32" t="str">
        <f t="shared" si="10"/>
        <v/>
      </c>
      <c r="AS63" s="32">
        <f t="shared" si="11"/>
        <v>182.2849842970588</v>
      </c>
      <c r="AT63" s="32" t="str">
        <f t="shared" si="12"/>
        <v/>
      </c>
      <c r="AU63" s="32" t="str">
        <f t="shared" si="13"/>
        <v/>
      </c>
      <c r="AV63" s="35">
        <f t="shared" si="13"/>
        <v>110.06158699733042</v>
      </c>
      <c r="AY63" s="27">
        <v>308.06</v>
      </c>
    </row>
    <row r="64" spans="1:52">
      <c r="A64" s="24" t="s">
        <v>72</v>
      </c>
      <c r="D64" s="1">
        <v>46.55</v>
      </c>
      <c r="E64" s="1">
        <v>32.234999999999999</v>
      </c>
      <c r="F64" s="1">
        <v>15.77</v>
      </c>
      <c r="L64" s="1">
        <v>1.1904840000000001</v>
      </c>
      <c r="O64" s="1">
        <v>95.74548399999999</v>
      </c>
      <c r="R64" s="24" t="s">
        <v>72</v>
      </c>
      <c r="U64" s="30">
        <v>0.41671258034894398</v>
      </c>
      <c r="V64" s="30">
        <v>0.18624885215794307</v>
      </c>
      <c r="W64" s="30">
        <v>0.48668503213957759</v>
      </c>
      <c r="AC64" s="30">
        <v>5.2035506580961127E-3</v>
      </c>
      <c r="AF64" s="30">
        <v>1.0948500153045606</v>
      </c>
      <c r="AH64" s="24" t="s">
        <v>72</v>
      </c>
      <c r="AI64" s="32" t="str">
        <f t="shared" si="1"/>
        <v/>
      </c>
      <c r="AJ64" s="32" t="str">
        <f t="shared" si="2"/>
        <v/>
      </c>
      <c r="AK64" s="32">
        <f t="shared" si="3"/>
        <v>111.70769061260467</v>
      </c>
      <c r="AL64" s="32">
        <f t="shared" si="4"/>
        <v>173.07489214840379</v>
      </c>
      <c r="AM64" s="32">
        <f t="shared" si="5"/>
        <v>32.402886792452833</v>
      </c>
      <c r="AN64" s="32" t="str">
        <f t="shared" si="6"/>
        <v/>
      </c>
      <c r="AO64" s="32" t="str">
        <f t="shared" si="7"/>
        <v/>
      </c>
      <c r="AP64" s="32" t="str">
        <f t="shared" si="8"/>
        <v/>
      </c>
      <c r="AQ64" s="32" t="str">
        <f t="shared" si="9"/>
        <v/>
      </c>
      <c r="AR64" s="32" t="str">
        <f t="shared" si="10"/>
        <v/>
      </c>
      <c r="AS64" s="32">
        <f t="shared" si="11"/>
        <v>228.78301341176473</v>
      </c>
      <c r="AT64" s="32" t="str">
        <f t="shared" si="12"/>
        <v/>
      </c>
      <c r="AU64" s="32" t="str">
        <f t="shared" si="13"/>
        <v/>
      </c>
      <c r="AV64" s="35">
        <f t="shared" si="13"/>
        <v>87.450776509662774</v>
      </c>
      <c r="AY64" s="27">
        <v>308.06</v>
      </c>
    </row>
    <row r="65" spans="1:52" s="39" customFormat="1">
      <c r="A65" s="36" t="s">
        <v>93</v>
      </c>
      <c r="B65" s="28"/>
      <c r="C65" s="28"/>
      <c r="D65" s="28"/>
      <c r="E65" s="28"/>
      <c r="F65" s="28"/>
      <c r="G65" s="28"/>
      <c r="H65" s="28">
        <v>30.448500000000003</v>
      </c>
      <c r="I65" s="28"/>
      <c r="J65" s="28"/>
      <c r="K65" s="28"/>
      <c r="L65" s="28">
        <v>1.8937514</v>
      </c>
      <c r="M65" s="28"/>
      <c r="N65" s="28">
        <v>40.5</v>
      </c>
      <c r="O65" s="28">
        <v>72.842251400000009</v>
      </c>
      <c r="P65" s="41" t="s">
        <v>70</v>
      </c>
      <c r="Q65" s="28"/>
      <c r="R65" s="36" t="s">
        <v>93</v>
      </c>
      <c r="S65" s="37"/>
      <c r="T65" s="37"/>
      <c r="U65" s="37"/>
      <c r="V65" s="37"/>
      <c r="W65" s="37"/>
      <c r="X65" s="37"/>
      <c r="Y65" s="37">
        <v>0.14462809917355371</v>
      </c>
      <c r="Z65" s="37"/>
      <c r="AA65" s="37"/>
      <c r="AB65" s="37"/>
      <c r="AC65" s="37">
        <v>5.4178145087235997E-3</v>
      </c>
      <c r="AD65" s="37"/>
      <c r="AE65" s="37">
        <v>0.35870064279155189</v>
      </c>
      <c r="AF65" s="37">
        <v>0.50874655647382916</v>
      </c>
      <c r="AG65" s="28"/>
      <c r="AH65" s="36" t="s">
        <v>93</v>
      </c>
      <c r="AI65" s="31" t="str">
        <f t="shared" si="1"/>
        <v/>
      </c>
      <c r="AJ65" s="31" t="str">
        <f t="shared" si="2"/>
        <v/>
      </c>
      <c r="AK65" s="31" t="str">
        <f t="shared" si="3"/>
        <v/>
      </c>
      <c r="AL65" s="31" t="str">
        <f t="shared" si="4"/>
        <v/>
      </c>
      <c r="AM65" s="31" t="str">
        <f t="shared" si="5"/>
        <v/>
      </c>
      <c r="AN65" s="31" t="str">
        <f t="shared" si="6"/>
        <v/>
      </c>
      <c r="AO65" s="31">
        <f t="shared" si="7"/>
        <v>210.52962857142862</v>
      </c>
      <c r="AP65" s="31" t="str">
        <f t="shared" si="8"/>
        <v/>
      </c>
      <c r="AQ65" s="31" t="str">
        <f t="shared" si="9"/>
        <v/>
      </c>
      <c r="AR65" s="31" t="str">
        <f t="shared" si="10"/>
        <v/>
      </c>
      <c r="AS65" s="31">
        <f t="shared" si="11"/>
        <v>349.54157196610169</v>
      </c>
      <c r="AT65" s="31" t="str">
        <f t="shared" si="12"/>
        <v/>
      </c>
      <c r="AU65" s="31">
        <f t="shared" si="13"/>
        <v>112.90751999999999</v>
      </c>
      <c r="AV65" s="38">
        <f t="shared" si="13"/>
        <v>143.17984165804796</v>
      </c>
      <c r="AW65" s="29" t="s">
        <v>70</v>
      </c>
      <c r="AX65" s="28"/>
      <c r="AY65" s="29"/>
      <c r="AZ65" s="29"/>
    </row>
    <row r="66" spans="1:52">
      <c r="A66" s="24" t="s">
        <v>94</v>
      </c>
      <c r="H66" s="1">
        <v>30.448500000000003</v>
      </c>
      <c r="L66" s="1">
        <v>1.8937514</v>
      </c>
      <c r="N66" s="1">
        <v>40.5</v>
      </c>
      <c r="O66" s="1">
        <v>72.842251400000009</v>
      </c>
      <c r="R66" s="24" t="s">
        <v>94</v>
      </c>
      <c r="Y66" s="30">
        <v>0.14462809917355371</v>
      </c>
      <c r="AC66" s="30">
        <v>5.4178145087235997E-3</v>
      </c>
      <c r="AE66" s="30">
        <v>0.35870064279155189</v>
      </c>
      <c r="AF66" s="30">
        <v>0.50874655647382916</v>
      </c>
      <c r="AH66" s="24" t="s">
        <v>94</v>
      </c>
      <c r="AI66" s="32" t="str">
        <f t="shared" si="1"/>
        <v/>
      </c>
      <c r="AJ66" s="32" t="str">
        <f t="shared" si="2"/>
        <v/>
      </c>
      <c r="AK66" s="32" t="str">
        <f t="shared" si="3"/>
        <v/>
      </c>
      <c r="AL66" s="32" t="str">
        <f t="shared" si="4"/>
        <v/>
      </c>
      <c r="AM66" s="32" t="str">
        <f t="shared" si="5"/>
        <v/>
      </c>
      <c r="AN66" s="32" t="str">
        <f t="shared" si="6"/>
        <v/>
      </c>
      <c r="AO66" s="32">
        <f t="shared" si="7"/>
        <v>210.52962857142862</v>
      </c>
      <c r="AP66" s="32" t="str">
        <f t="shared" si="8"/>
        <v/>
      </c>
      <c r="AQ66" s="32" t="str">
        <f t="shared" si="9"/>
        <v/>
      </c>
      <c r="AR66" s="32" t="str">
        <f t="shared" si="10"/>
        <v/>
      </c>
      <c r="AS66" s="32">
        <f t="shared" si="11"/>
        <v>349.54157196610169</v>
      </c>
      <c r="AT66" s="32" t="str">
        <f t="shared" si="12"/>
        <v/>
      </c>
      <c r="AU66" s="32">
        <f t="shared" si="13"/>
        <v>112.90751999999999</v>
      </c>
      <c r="AV66" s="35">
        <f t="shared" si="13"/>
        <v>143.17984165804796</v>
      </c>
    </row>
    <row r="67" spans="1:52" s="39" customFormat="1">
      <c r="A67" s="36" t="s">
        <v>111</v>
      </c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>
        <v>13.117370000000001</v>
      </c>
      <c r="M67" s="28"/>
      <c r="N67" s="28"/>
      <c r="O67" s="28">
        <v>13.117370000000001</v>
      </c>
      <c r="P67" s="41" t="s">
        <v>12</v>
      </c>
      <c r="Q67" s="28"/>
      <c r="R67" s="36" t="s">
        <v>111</v>
      </c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>
        <v>9.9001377410468322E-4</v>
      </c>
      <c r="AD67" s="37"/>
      <c r="AE67" s="37"/>
      <c r="AF67" s="37">
        <v>9.9001377410468322E-4</v>
      </c>
      <c r="AG67" s="28"/>
      <c r="AH67" s="36" t="s">
        <v>111</v>
      </c>
      <c r="AI67" s="31" t="str">
        <f t="shared" si="1"/>
        <v/>
      </c>
      <c r="AJ67" s="31" t="str">
        <f t="shared" si="2"/>
        <v/>
      </c>
      <c r="AK67" s="31" t="str">
        <f t="shared" si="3"/>
        <v/>
      </c>
      <c r="AL67" s="31" t="str">
        <f t="shared" si="4"/>
        <v/>
      </c>
      <c r="AM67" s="31" t="str">
        <f t="shared" si="5"/>
        <v/>
      </c>
      <c r="AN67" s="31" t="str">
        <f t="shared" si="6"/>
        <v/>
      </c>
      <c r="AO67" s="31" t="str">
        <f t="shared" si="7"/>
        <v/>
      </c>
      <c r="AP67" s="31" t="str">
        <f t="shared" si="8"/>
        <v/>
      </c>
      <c r="AQ67" s="31" t="str">
        <f t="shared" si="9"/>
        <v/>
      </c>
      <c r="AR67" s="31" t="str">
        <f t="shared" si="10"/>
        <v/>
      </c>
      <c r="AS67" s="31">
        <f t="shared" si="11"/>
        <v>13249.684340869566</v>
      </c>
      <c r="AT67" s="31" t="str">
        <f t="shared" si="12"/>
        <v/>
      </c>
      <c r="AU67" s="31" t="str">
        <f t="shared" si="13"/>
        <v/>
      </c>
      <c r="AV67" s="38">
        <f t="shared" si="13"/>
        <v>13249.684340869566</v>
      </c>
      <c r="AW67" s="29" t="s">
        <v>12</v>
      </c>
      <c r="AX67" s="28"/>
      <c r="AY67" s="29"/>
      <c r="AZ67" s="29"/>
    </row>
    <row r="68" spans="1:52">
      <c r="A68" s="24" t="s">
        <v>11</v>
      </c>
      <c r="L68" s="1">
        <v>13.117370000000001</v>
      </c>
      <c r="O68" s="1">
        <v>13.117370000000001</v>
      </c>
      <c r="R68" s="24" t="s">
        <v>11</v>
      </c>
      <c r="AC68" s="30">
        <v>9.9001377410468322E-4</v>
      </c>
      <c r="AF68" s="30">
        <v>9.9001377410468322E-4</v>
      </c>
      <c r="AH68" s="24" t="s">
        <v>11</v>
      </c>
      <c r="AI68" s="32" t="str">
        <f t="shared" si="1"/>
        <v/>
      </c>
      <c r="AJ68" s="32" t="str">
        <f t="shared" si="2"/>
        <v/>
      </c>
      <c r="AK68" s="32" t="str">
        <f t="shared" si="3"/>
        <v/>
      </c>
      <c r="AL68" s="32" t="str">
        <f t="shared" si="4"/>
        <v/>
      </c>
      <c r="AM68" s="32" t="str">
        <f t="shared" si="5"/>
        <v/>
      </c>
      <c r="AN68" s="32" t="str">
        <f t="shared" si="6"/>
        <v/>
      </c>
      <c r="AO68" s="32" t="str">
        <f t="shared" si="7"/>
        <v/>
      </c>
      <c r="AP68" s="32" t="str">
        <f t="shared" si="8"/>
        <v/>
      </c>
      <c r="AQ68" s="32" t="str">
        <f t="shared" si="9"/>
        <v/>
      </c>
      <c r="AR68" s="32" t="str">
        <f t="shared" si="10"/>
        <v/>
      </c>
      <c r="AS68" s="32">
        <f t="shared" si="11"/>
        <v>13249.684340869566</v>
      </c>
      <c r="AT68" s="32" t="str">
        <f t="shared" si="12"/>
        <v/>
      </c>
      <c r="AU68" s="32" t="str">
        <f t="shared" si="13"/>
        <v/>
      </c>
      <c r="AV68" s="35">
        <f t="shared" si="13"/>
        <v>13249.684340869566</v>
      </c>
    </row>
    <row r="69" spans="1:52" s="39" customFormat="1">
      <c r="A69" s="36" t="s">
        <v>66</v>
      </c>
      <c r="B69" s="28"/>
      <c r="C69" s="28">
        <v>2.0630000000000002</v>
      </c>
      <c r="D69" s="28"/>
      <c r="E69" s="28"/>
      <c r="F69" s="28">
        <v>44.31</v>
      </c>
      <c r="G69" s="28"/>
      <c r="H69" s="28"/>
      <c r="I69" s="28"/>
      <c r="J69" s="28"/>
      <c r="K69" s="28"/>
      <c r="L69" s="28"/>
      <c r="M69" s="28">
        <v>18.602999999999987</v>
      </c>
      <c r="N69" s="28"/>
      <c r="O69" s="28">
        <v>64.975999999999999</v>
      </c>
      <c r="P69" s="41" t="s">
        <v>70</v>
      </c>
      <c r="Q69" s="28"/>
      <c r="R69" s="36" t="s">
        <v>66</v>
      </c>
      <c r="S69" s="37"/>
      <c r="T69" s="37">
        <v>6.1983471074380167E-3</v>
      </c>
      <c r="U69" s="37"/>
      <c r="V69" s="37"/>
      <c r="W69" s="37">
        <v>0.32495408631772271</v>
      </c>
      <c r="X69" s="37"/>
      <c r="Y69" s="37"/>
      <c r="Z69" s="37"/>
      <c r="AA69" s="37"/>
      <c r="AB69" s="37"/>
      <c r="AC69" s="37"/>
      <c r="AD69" s="37">
        <v>7.7594123048668501E-2</v>
      </c>
      <c r="AE69" s="37"/>
      <c r="AF69" s="37">
        <v>0.40874655647382918</v>
      </c>
      <c r="AG69" s="28"/>
      <c r="AH69" s="36" t="s">
        <v>66</v>
      </c>
      <c r="AI69" s="31" t="str">
        <f t="shared" si="1"/>
        <v/>
      </c>
      <c r="AJ69" s="31">
        <f t="shared" si="2"/>
        <v>332.83066666666667</v>
      </c>
      <c r="AK69" s="31" t="str">
        <f t="shared" si="3"/>
        <v/>
      </c>
      <c r="AL69" s="31" t="str">
        <f t="shared" si="4"/>
        <v/>
      </c>
      <c r="AM69" s="31">
        <f t="shared" si="5"/>
        <v>136.35772518544684</v>
      </c>
      <c r="AN69" s="31" t="str">
        <f t="shared" si="6"/>
        <v/>
      </c>
      <c r="AO69" s="31" t="str">
        <f t="shared" si="7"/>
        <v/>
      </c>
      <c r="AP69" s="31" t="str">
        <f t="shared" si="8"/>
        <v/>
      </c>
      <c r="AQ69" s="31" t="str">
        <f t="shared" si="9"/>
        <v/>
      </c>
      <c r="AR69" s="31" t="str">
        <f t="shared" si="10"/>
        <v/>
      </c>
      <c r="AS69" s="31" t="str">
        <f t="shared" si="11"/>
        <v/>
      </c>
      <c r="AT69" s="31">
        <f t="shared" si="12"/>
        <v>239.74753846153831</v>
      </c>
      <c r="AU69" s="31" t="str">
        <f t="shared" si="13"/>
        <v/>
      </c>
      <c r="AV69" s="38">
        <f t="shared" si="13"/>
        <v>158.9640303285594</v>
      </c>
      <c r="AW69" s="29" t="s">
        <v>70</v>
      </c>
      <c r="AX69" s="28"/>
      <c r="AY69" s="29"/>
      <c r="AZ69" s="29"/>
    </row>
    <row r="70" spans="1:52">
      <c r="A70" s="24" t="s">
        <v>83</v>
      </c>
      <c r="F70" s="1">
        <v>8.2000000000000011</v>
      </c>
      <c r="O70" s="1">
        <v>8.2000000000000011</v>
      </c>
      <c r="R70" s="24" t="s">
        <v>83</v>
      </c>
      <c r="W70" s="30">
        <v>4.6717171717171713E-2</v>
      </c>
      <c r="AF70" s="30">
        <v>4.6717171717171713E-2</v>
      </c>
      <c r="AH70" s="24" t="s">
        <v>83</v>
      </c>
      <c r="AI70" s="32" t="str">
        <f t="shared" si="1"/>
        <v/>
      </c>
      <c r="AJ70" s="32" t="str">
        <f t="shared" si="2"/>
        <v/>
      </c>
      <c r="AK70" s="32" t="str">
        <f t="shared" si="3"/>
        <v/>
      </c>
      <c r="AL70" s="32" t="str">
        <f t="shared" si="4"/>
        <v/>
      </c>
      <c r="AM70" s="32">
        <f t="shared" si="5"/>
        <v>175.52432432432437</v>
      </c>
      <c r="AN70" s="32" t="str">
        <f t="shared" si="6"/>
        <v/>
      </c>
      <c r="AO70" s="32" t="str">
        <f t="shared" si="7"/>
        <v/>
      </c>
      <c r="AP70" s="32" t="str">
        <f t="shared" si="8"/>
        <v/>
      </c>
      <c r="AQ70" s="32" t="str">
        <f t="shared" si="9"/>
        <v/>
      </c>
      <c r="AR70" s="32" t="str">
        <f t="shared" si="10"/>
        <v/>
      </c>
      <c r="AS70" s="32" t="str">
        <f t="shared" si="11"/>
        <v/>
      </c>
      <c r="AT70" s="32" t="str">
        <f t="shared" si="12"/>
        <v/>
      </c>
      <c r="AU70" s="32" t="str">
        <f t="shared" si="13"/>
        <v/>
      </c>
      <c r="AV70" s="35">
        <f t="shared" si="13"/>
        <v>175.52432432432437</v>
      </c>
      <c r="AZ70" s="27">
        <v>78.739999999999995</v>
      </c>
    </row>
    <row r="71" spans="1:52">
      <c r="A71" s="24" t="s">
        <v>84</v>
      </c>
      <c r="F71" s="1">
        <v>3.52</v>
      </c>
      <c r="O71" s="1">
        <v>3.52</v>
      </c>
      <c r="R71" s="24" t="s">
        <v>84</v>
      </c>
      <c r="W71" s="30">
        <v>3.71900826446281E-2</v>
      </c>
      <c r="AF71" s="30">
        <v>3.71900826446281E-2</v>
      </c>
      <c r="AH71" s="24" t="s">
        <v>84</v>
      </c>
      <c r="AI71" s="32" t="str">
        <f t="shared" si="1"/>
        <v/>
      </c>
      <c r="AJ71" s="32" t="str">
        <f t="shared" si="2"/>
        <v/>
      </c>
      <c r="AK71" s="32" t="str">
        <f t="shared" si="3"/>
        <v/>
      </c>
      <c r="AL71" s="32" t="str">
        <f t="shared" si="4"/>
        <v/>
      </c>
      <c r="AM71" s="32">
        <f t="shared" si="5"/>
        <v>94.648888888888891</v>
      </c>
      <c r="AN71" s="32" t="str">
        <f t="shared" si="6"/>
        <v/>
      </c>
      <c r="AO71" s="32" t="str">
        <f t="shared" si="7"/>
        <v/>
      </c>
      <c r="AP71" s="32" t="str">
        <f t="shared" si="8"/>
        <v/>
      </c>
      <c r="AQ71" s="32" t="str">
        <f t="shared" si="9"/>
        <v/>
      </c>
      <c r="AR71" s="32" t="str">
        <f t="shared" si="10"/>
        <v/>
      </c>
      <c r="AS71" s="32" t="str">
        <f t="shared" si="11"/>
        <v/>
      </c>
      <c r="AT71" s="32" t="str">
        <f t="shared" si="12"/>
        <v/>
      </c>
      <c r="AU71" s="32" t="str">
        <f t="shared" si="13"/>
        <v/>
      </c>
      <c r="AV71" s="35">
        <f t="shared" si="13"/>
        <v>94.648888888888891</v>
      </c>
    </row>
    <row r="72" spans="1:52">
      <c r="A72" s="24" t="s">
        <v>65</v>
      </c>
      <c r="C72" s="1">
        <v>2.0630000000000002</v>
      </c>
      <c r="F72" s="1">
        <v>17.05</v>
      </c>
      <c r="O72" s="1">
        <v>19.113</v>
      </c>
      <c r="R72" s="24" t="s">
        <v>65</v>
      </c>
      <c r="T72" s="30">
        <v>6.1983471074380167E-3</v>
      </c>
      <c r="W72" s="30">
        <v>8.5055096418732781E-2</v>
      </c>
      <c r="AF72" s="30">
        <v>9.1253443526170791E-2</v>
      </c>
      <c r="AH72" s="24" t="s">
        <v>65</v>
      </c>
      <c r="AI72" s="32" t="str">
        <f t="shared" si="1"/>
        <v/>
      </c>
      <c r="AJ72" s="32">
        <f t="shared" si="2"/>
        <v>332.83066666666667</v>
      </c>
      <c r="AK72" s="32" t="str">
        <f t="shared" si="3"/>
        <v/>
      </c>
      <c r="AL72" s="32" t="str">
        <f t="shared" si="4"/>
        <v/>
      </c>
      <c r="AM72" s="32">
        <f t="shared" si="5"/>
        <v>200.45829959514171</v>
      </c>
      <c r="AN72" s="32" t="str">
        <f t="shared" si="6"/>
        <v/>
      </c>
      <c r="AO72" s="32" t="str">
        <f t="shared" si="7"/>
        <v/>
      </c>
      <c r="AP72" s="32" t="str">
        <f t="shared" si="8"/>
        <v/>
      </c>
      <c r="AQ72" s="32" t="str">
        <f t="shared" si="9"/>
        <v/>
      </c>
      <c r="AR72" s="32" t="str">
        <f t="shared" si="10"/>
        <v/>
      </c>
      <c r="AS72" s="32" t="str">
        <f t="shared" si="11"/>
        <v/>
      </c>
      <c r="AT72" s="32" t="str">
        <f t="shared" si="12"/>
        <v/>
      </c>
      <c r="AU72" s="32" t="str">
        <f t="shared" si="13"/>
        <v/>
      </c>
      <c r="AV72" s="35">
        <f t="shared" si="13"/>
        <v>209.44963018867927</v>
      </c>
      <c r="AZ72" s="27">
        <v>78.739999999999995</v>
      </c>
    </row>
    <row r="73" spans="1:52">
      <c r="A73" s="24" t="s">
        <v>85</v>
      </c>
      <c r="F73" s="1">
        <v>4.2300000000000004</v>
      </c>
      <c r="O73" s="1">
        <v>4.2300000000000004</v>
      </c>
      <c r="R73" s="24" t="s">
        <v>85</v>
      </c>
      <c r="W73" s="30">
        <v>2.904040404040404E-2</v>
      </c>
      <c r="AF73" s="30">
        <v>2.904040404040404E-2</v>
      </c>
      <c r="AH73" s="24" t="s">
        <v>85</v>
      </c>
      <c r="AI73" s="32" t="str">
        <f t="shared" ref="AI73:AI82" si="15">IF(S73=0,"",B73/S73)</f>
        <v/>
      </c>
      <c r="AJ73" s="32" t="str">
        <f t="shared" ref="AJ73:AJ82" si="16">IF(T73=0,"",C73/T73)</f>
        <v/>
      </c>
      <c r="AK73" s="32" t="str">
        <f t="shared" ref="AK73:AK82" si="17">IF(U73=0,"",D73/U73)</f>
        <v/>
      </c>
      <c r="AL73" s="32" t="str">
        <f t="shared" ref="AL73:AL82" si="18">IF(V73=0,"",E73/V73)</f>
        <v/>
      </c>
      <c r="AM73" s="32">
        <f t="shared" ref="AM73:AM82" si="19">IF(W73=0,"",F73/W73)</f>
        <v>145.65913043478261</v>
      </c>
      <c r="AN73" s="32" t="str">
        <f t="shared" ref="AN73:AN82" si="20">IF(X73=0,"",G73/X73)</f>
        <v/>
      </c>
      <c r="AO73" s="32" t="str">
        <f t="shared" ref="AO73:AO82" si="21">IF(Y73=0,"",H73/Y73)</f>
        <v/>
      </c>
      <c r="AP73" s="32" t="str">
        <f t="shared" ref="AP73:AP82" si="22">IF(Z73=0,"",I73/Z73)</f>
        <v/>
      </c>
      <c r="AQ73" s="32" t="str">
        <f t="shared" ref="AQ73:AQ82" si="23">IF(AA73=0,"",J73/AA73)</f>
        <v/>
      </c>
      <c r="AR73" s="32" t="str">
        <f t="shared" ref="AR73:AR82" si="24">IF(AB73=0,"",K73/AB73)</f>
        <v/>
      </c>
      <c r="AS73" s="32" t="str">
        <f t="shared" ref="AS73:AS82" si="25">IF(AC73=0,"",L73/AC73)</f>
        <v/>
      </c>
      <c r="AT73" s="32" t="str">
        <f t="shared" ref="AT73:AT82" si="26">IF(AD73=0,"",M73/AD73)</f>
        <v/>
      </c>
      <c r="AU73" s="32" t="str">
        <f t="shared" ref="AU73:AV82" si="27">IF(AE73=0,"",N73/AE73)</f>
        <v/>
      </c>
      <c r="AV73" s="35">
        <f t="shared" si="27"/>
        <v>145.65913043478261</v>
      </c>
      <c r="AY73" s="27">
        <v>97.04</v>
      </c>
    </row>
    <row r="74" spans="1:52">
      <c r="A74" s="24" t="s">
        <v>120</v>
      </c>
      <c r="M74" s="1">
        <v>2.895</v>
      </c>
      <c r="O74" s="1">
        <v>2.895</v>
      </c>
      <c r="R74" s="24" t="s">
        <v>120</v>
      </c>
      <c r="AD74" s="30">
        <v>1.1019283746556474E-2</v>
      </c>
      <c r="AF74" s="30">
        <v>1.1019283746556474E-2</v>
      </c>
      <c r="AH74" s="24" t="s">
        <v>120</v>
      </c>
      <c r="AI74" s="32" t="str">
        <f t="shared" si="15"/>
        <v/>
      </c>
      <c r="AJ74" s="32" t="str">
        <f t="shared" si="16"/>
        <v/>
      </c>
      <c r="AK74" s="32" t="str">
        <f t="shared" si="17"/>
        <v/>
      </c>
      <c r="AL74" s="32" t="str">
        <f t="shared" si="18"/>
        <v/>
      </c>
      <c r="AM74" s="32" t="str">
        <f t="shared" si="19"/>
        <v/>
      </c>
      <c r="AN74" s="32" t="str">
        <f t="shared" si="20"/>
        <v/>
      </c>
      <c r="AO74" s="32" t="str">
        <f t="shared" si="21"/>
        <v/>
      </c>
      <c r="AP74" s="32" t="str">
        <f t="shared" si="22"/>
        <v/>
      </c>
      <c r="AQ74" s="32" t="str">
        <f t="shared" si="23"/>
        <v/>
      </c>
      <c r="AR74" s="32" t="str">
        <f t="shared" si="24"/>
        <v/>
      </c>
      <c r="AS74" s="32" t="str">
        <f t="shared" si="25"/>
        <v/>
      </c>
      <c r="AT74" s="32">
        <f t="shared" si="26"/>
        <v>262.72125</v>
      </c>
      <c r="AU74" s="32" t="str">
        <f t="shared" si="27"/>
        <v/>
      </c>
      <c r="AV74" s="35">
        <f t="shared" si="27"/>
        <v>262.72125</v>
      </c>
      <c r="AY74" s="27">
        <v>97.04</v>
      </c>
    </row>
    <row r="75" spans="1:52">
      <c r="A75" s="24" t="s">
        <v>86</v>
      </c>
      <c r="F75" s="1">
        <v>11.31</v>
      </c>
      <c r="O75" s="1">
        <v>11.31</v>
      </c>
      <c r="R75" s="24" t="s">
        <v>86</v>
      </c>
      <c r="W75" s="30">
        <v>0.12695133149678606</v>
      </c>
      <c r="AF75" s="30">
        <v>0.12695133149678606</v>
      </c>
      <c r="AH75" s="24" t="s">
        <v>86</v>
      </c>
      <c r="AI75" s="32" t="str">
        <f t="shared" si="15"/>
        <v/>
      </c>
      <c r="AJ75" s="32" t="str">
        <f t="shared" si="16"/>
        <v/>
      </c>
      <c r="AK75" s="32" t="str">
        <f t="shared" si="17"/>
        <v/>
      </c>
      <c r="AL75" s="32" t="str">
        <f t="shared" si="18"/>
        <v/>
      </c>
      <c r="AM75" s="32">
        <f t="shared" si="19"/>
        <v>89.089258589511743</v>
      </c>
      <c r="AN75" s="32" t="str">
        <f t="shared" si="20"/>
        <v/>
      </c>
      <c r="AO75" s="32" t="str">
        <f t="shared" si="21"/>
        <v/>
      </c>
      <c r="AP75" s="32" t="str">
        <f t="shared" si="22"/>
        <v/>
      </c>
      <c r="AQ75" s="32" t="str">
        <f t="shared" si="23"/>
        <v/>
      </c>
      <c r="AR75" s="32" t="str">
        <f t="shared" si="24"/>
        <v/>
      </c>
      <c r="AS75" s="32" t="str">
        <f t="shared" si="25"/>
        <v/>
      </c>
      <c r="AT75" s="32" t="str">
        <f t="shared" si="26"/>
        <v/>
      </c>
      <c r="AU75" s="32" t="str">
        <f t="shared" si="27"/>
        <v/>
      </c>
      <c r="AV75" s="35">
        <f t="shared" si="27"/>
        <v>89.089258589511743</v>
      </c>
      <c r="AY75" s="27">
        <v>78.739999999999995</v>
      </c>
    </row>
    <row r="76" spans="1:52">
      <c r="A76" s="24" t="s">
        <v>121</v>
      </c>
      <c r="M76" s="1">
        <v>15.707999999999986</v>
      </c>
      <c r="O76" s="1">
        <v>15.707999999999986</v>
      </c>
      <c r="R76" s="24" t="s">
        <v>121</v>
      </c>
      <c r="AD76" s="30">
        <v>6.6574839302112027E-2</v>
      </c>
      <c r="AF76" s="30">
        <v>6.6574839302112027E-2</v>
      </c>
      <c r="AH76" s="24" t="s">
        <v>121</v>
      </c>
      <c r="AI76" s="32" t="str">
        <f t="shared" si="15"/>
        <v/>
      </c>
      <c r="AJ76" s="32" t="str">
        <f t="shared" si="16"/>
        <v/>
      </c>
      <c r="AK76" s="32" t="str">
        <f t="shared" si="17"/>
        <v/>
      </c>
      <c r="AL76" s="32" t="str">
        <f t="shared" si="18"/>
        <v/>
      </c>
      <c r="AM76" s="32" t="str">
        <f t="shared" si="19"/>
        <v/>
      </c>
      <c r="AN76" s="32" t="str">
        <f t="shared" si="20"/>
        <v/>
      </c>
      <c r="AO76" s="32" t="str">
        <f t="shared" si="21"/>
        <v/>
      </c>
      <c r="AP76" s="32" t="str">
        <f t="shared" si="22"/>
        <v/>
      </c>
      <c r="AQ76" s="32" t="str">
        <f t="shared" si="23"/>
        <v/>
      </c>
      <c r="AR76" s="32" t="str">
        <f t="shared" si="24"/>
        <v/>
      </c>
      <c r="AS76" s="32" t="str">
        <f t="shared" si="25"/>
        <v/>
      </c>
      <c r="AT76" s="32">
        <f t="shared" si="26"/>
        <v>235.94499310344807</v>
      </c>
      <c r="AU76" s="32" t="str">
        <f t="shared" si="27"/>
        <v/>
      </c>
      <c r="AV76" s="35">
        <f t="shared" si="27"/>
        <v>235.94499310344807</v>
      </c>
      <c r="AY76" s="27">
        <v>97.04</v>
      </c>
    </row>
    <row r="77" spans="1:52" s="39" customFormat="1">
      <c r="A77" s="36" t="s">
        <v>104</v>
      </c>
      <c r="B77" s="28"/>
      <c r="C77" s="28"/>
      <c r="D77" s="28"/>
      <c r="E77" s="28"/>
      <c r="F77" s="28"/>
      <c r="G77" s="28"/>
      <c r="H77" s="28"/>
      <c r="I77" s="28"/>
      <c r="J77" s="28">
        <v>10.921999999999999</v>
      </c>
      <c r="K77" s="28"/>
      <c r="L77" s="28"/>
      <c r="M77" s="28">
        <v>10.092699999999999</v>
      </c>
      <c r="N77" s="28"/>
      <c r="O77" s="28">
        <v>21.014699999999998</v>
      </c>
      <c r="P77" s="41" t="s">
        <v>70</v>
      </c>
      <c r="Q77" s="28"/>
      <c r="R77" s="36" t="s">
        <v>104</v>
      </c>
      <c r="S77" s="37"/>
      <c r="T77" s="37"/>
      <c r="U77" s="37"/>
      <c r="V77" s="37"/>
      <c r="W77" s="37"/>
      <c r="X77" s="37"/>
      <c r="Y77" s="37"/>
      <c r="Z77" s="37"/>
      <c r="AA77" s="37">
        <v>1.6E-2</v>
      </c>
      <c r="AB77" s="37"/>
      <c r="AC77" s="37"/>
      <c r="AD77" s="37">
        <v>3.627180899908173E-2</v>
      </c>
      <c r="AE77" s="37"/>
      <c r="AF77" s="37">
        <v>5.227180899908173E-2</v>
      </c>
      <c r="AG77" s="28"/>
      <c r="AH77" s="36" t="s">
        <v>104</v>
      </c>
      <c r="AI77" s="31" t="str">
        <f t="shared" si="15"/>
        <v/>
      </c>
      <c r="AJ77" s="31" t="str">
        <f t="shared" si="16"/>
        <v/>
      </c>
      <c r="AK77" s="31" t="str">
        <f t="shared" si="17"/>
        <v/>
      </c>
      <c r="AL77" s="31" t="str">
        <f t="shared" si="18"/>
        <v/>
      </c>
      <c r="AM77" s="31" t="str">
        <f t="shared" si="19"/>
        <v/>
      </c>
      <c r="AN77" s="31" t="str">
        <f t="shared" si="20"/>
        <v/>
      </c>
      <c r="AO77" s="31" t="str">
        <f t="shared" si="21"/>
        <v/>
      </c>
      <c r="AP77" s="31" t="str">
        <f t="shared" si="22"/>
        <v/>
      </c>
      <c r="AQ77" s="31">
        <f t="shared" si="23"/>
        <v>682.62499999999989</v>
      </c>
      <c r="AR77" s="31" t="str">
        <f t="shared" si="24"/>
        <v/>
      </c>
      <c r="AS77" s="31" t="str">
        <f t="shared" si="25"/>
        <v/>
      </c>
      <c r="AT77" s="31">
        <f t="shared" si="26"/>
        <v>278.25190632911387</v>
      </c>
      <c r="AU77" s="31" t="str">
        <f t="shared" si="27"/>
        <v/>
      </c>
      <c r="AV77" s="38">
        <f t="shared" si="27"/>
        <v>402.02741023118534</v>
      </c>
      <c r="AW77" s="29" t="s">
        <v>70</v>
      </c>
      <c r="AX77" s="28"/>
      <c r="AY77" s="29"/>
      <c r="AZ77" s="29"/>
    </row>
    <row r="78" spans="1:52">
      <c r="A78" s="24" t="s">
        <v>75</v>
      </c>
      <c r="J78" s="1">
        <v>10.921999999999999</v>
      </c>
      <c r="O78" s="1">
        <v>10.921999999999999</v>
      </c>
      <c r="R78" s="24" t="s">
        <v>75</v>
      </c>
      <c r="AA78" s="30">
        <v>1.6E-2</v>
      </c>
      <c r="AF78" s="30">
        <v>1.6E-2</v>
      </c>
      <c r="AH78" s="24" t="s">
        <v>75</v>
      </c>
      <c r="AI78" s="32" t="str">
        <f t="shared" si="15"/>
        <v/>
      </c>
      <c r="AJ78" s="32" t="str">
        <f t="shared" si="16"/>
        <v/>
      </c>
      <c r="AK78" s="32" t="str">
        <f t="shared" si="17"/>
        <v/>
      </c>
      <c r="AL78" s="32" t="str">
        <f t="shared" si="18"/>
        <v/>
      </c>
      <c r="AM78" s="32" t="str">
        <f t="shared" si="19"/>
        <v/>
      </c>
      <c r="AN78" s="32" t="str">
        <f t="shared" si="20"/>
        <v/>
      </c>
      <c r="AO78" s="32" t="str">
        <f t="shared" si="21"/>
        <v/>
      </c>
      <c r="AP78" s="32" t="str">
        <f t="shared" si="22"/>
        <v/>
      </c>
      <c r="AQ78" s="32">
        <f t="shared" si="23"/>
        <v>682.62499999999989</v>
      </c>
      <c r="AR78" s="32" t="str">
        <f t="shared" si="24"/>
        <v/>
      </c>
      <c r="AS78" s="32" t="str">
        <f t="shared" si="25"/>
        <v/>
      </c>
      <c r="AT78" s="32" t="str">
        <f t="shared" si="26"/>
        <v/>
      </c>
      <c r="AU78" s="32" t="str">
        <f t="shared" si="27"/>
        <v/>
      </c>
      <c r="AV78" s="35">
        <f t="shared" si="27"/>
        <v>682.62499999999989</v>
      </c>
      <c r="AY78" s="27">
        <v>102.92</v>
      </c>
      <c r="AZ78" s="27">
        <v>128.15</v>
      </c>
    </row>
    <row r="79" spans="1:52">
      <c r="A79" s="24" t="s">
        <v>11</v>
      </c>
      <c r="M79" s="1">
        <v>9.1908999999999992</v>
      </c>
      <c r="O79" s="1">
        <v>9.1908999999999992</v>
      </c>
      <c r="R79" s="24" t="s">
        <v>11</v>
      </c>
      <c r="AD79" s="30">
        <v>3.0303030303030304E-2</v>
      </c>
      <c r="AF79" s="30">
        <v>3.0303030303030304E-2</v>
      </c>
      <c r="AH79" s="24" t="s">
        <v>11</v>
      </c>
      <c r="AI79" s="32" t="str">
        <f t="shared" si="15"/>
        <v/>
      </c>
      <c r="AJ79" s="32" t="str">
        <f t="shared" si="16"/>
        <v/>
      </c>
      <c r="AK79" s="32" t="str">
        <f t="shared" si="17"/>
        <v/>
      </c>
      <c r="AL79" s="32" t="str">
        <f t="shared" si="18"/>
        <v/>
      </c>
      <c r="AM79" s="32" t="str">
        <f t="shared" si="19"/>
        <v/>
      </c>
      <c r="AN79" s="32" t="str">
        <f t="shared" si="20"/>
        <v/>
      </c>
      <c r="AO79" s="32" t="str">
        <f t="shared" si="21"/>
        <v/>
      </c>
      <c r="AP79" s="32" t="str">
        <f t="shared" si="22"/>
        <v/>
      </c>
      <c r="AQ79" s="32" t="str">
        <f t="shared" si="23"/>
        <v/>
      </c>
      <c r="AR79" s="32" t="str">
        <f t="shared" si="24"/>
        <v/>
      </c>
      <c r="AS79" s="32" t="str">
        <f t="shared" si="25"/>
        <v/>
      </c>
      <c r="AT79" s="32">
        <f t="shared" si="26"/>
        <v>303.29969999999997</v>
      </c>
      <c r="AU79" s="32" t="str">
        <f t="shared" si="27"/>
        <v/>
      </c>
      <c r="AV79" s="35">
        <f t="shared" si="27"/>
        <v>303.29969999999997</v>
      </c>
    </row>
    <row r="80" spans="1:52">
      <c r="A80" s="24" t="s">
        <v>72</v>
      </c>
      <c r="M80" s="1">
        <v>0.90180000000000016</v>
      </c>
      <c r="O80" s="1">
        <v>0.90180000000000016</v>
      </c>
      <c r="R80" s="24" t="s">
        <v>72</v>
      </c>
      <c r="AD80" s="30">
        <v>5.9687786960514232E-3</v>
      </c>
      <c r="AF80" s="30">
        <v>5.9687786960514232E-3</v>
      </c>
      <c r="AH80" s="24" t="s">
        <v>72</v>
      </c>
      <c r="AI80" s="32" t="str">
        <f t="shared" si="15"/>
        <v/>
      </c>
      <c r="AJ80" s="32" t="str">
        <f t="shared" si="16"/>
        <v/>
      </c>
      <c r="AK80" s="32" t="str">
        <f t="shared" si="17"/>
        <v/>
      </c>
      <c r="AL80" s="32" t="str">
        <f t="shared" si="18"/>
        <v/>
      </c>
      <c r="AM80" s="32" t="str">
        <f t="shared" si="19"/>
        <v/>
      </c>
      <c r="AN80" s="32" t="str">
        <f t="shared" si="20"/>
        <v/>
      </c>
      <c r="AO80" s="32" t="str">
        <f t="shared" si="21"/>
        <v/>
      </c>
      <c r="AP80" s="32" t="str">
        <f t="shared" si="22"/>
        <v/>
      </c>
      <c r="AQ80" s="32" t="str">
        <f t="shared" si="23"/>
        <v/>
      </c>
      <c r="AR80" s="32" t="str">
        <f t="shared" si="24"/>
        <v/>
      </c>
      <c r="AS80" s="32" t="str">
        <f t="shared" si="25"/>
        <v/>
      </c>
      <c r="AT80" s="32">
        <f t="shared" si="26"/>
        <v>151.08618461538464</v>
      </c>
      <c r="AU80" s="32" t="str">
        <f t="shared" si="27"/>
        <v/>
      </c>
      <c r="AV80" s="35">
        <f t="shared" si="27"/>
        <v>151.08618461538464</v>
      </c>
    </row>
    <row r="81" spans="1:52" s="39" customFormat="1">
      <c r="A81" s="36" t="s">
        <v>190</v>
      </c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>
        <v>40.67</v>
      </c>
      <c r="O81" s="28">
        <v>40.67</v>
      </c>
      <c r="P81" s="41" t="s">
        <v>70</v>
      </c>
      <c r="Q81" s="28"/>
      <c r="R81" s="36" t="s">
        <v>190</v>
      </c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>
        <v>0.49242424242424243</v>
      </c>
      <c r="AF81" s="37">
        <v>0.49242424242424243</v>
      </c>
      <c r="AG81" s="28"/>
      <c r="AH81" s="36" t="s">
        <v>190</v>
      </c>
      <c r="AI81" s="31" t="str">
        <f t="shared" si="15"/>
        <v/>
      </c>
      <c r="AJ81" s="31" t="str">
        <f t="shared" si="16"/>
        <v/>
      </c>
      <c r="AK81" s="31" t="str">
        <f t="shared" si="17"/>
        <v/>
      </c>
      <c r="AL81" s="31" t="str">
        <f t="shared" si="18"/>
        <v/>
      </c>
      <c r="AM81" s="31" t="str">
        <f t="shared" si="19"/>
        <v/>
      </c>
      <c r="AN81" s="31" t="str">
        <f t="shared" si="20"/>
        <v/>
      </c>
      <c r="AO81" s="31" t="str">
        <f t="shared" si="21"/>
        <v/>
      </c>
      <c r="AP81" s="31" t="str">
        <f t="shared" si="22"/>
        <v/>
      </c>
      <c r="AQ81" s="31" t="str">
        <f t="shared" si="23"/>
        <v/>
      </c>
      <c r="AR81" s="31" t="str">
        <f t="shared" si="24"/>
        <v/>
      </c>
      <c r="AS81" s="31" t="str">
        <f t="shared" si="25"/>
        <v/>
      </c>
      <c r="AT81" s="31" t="str">
        <f t="shared" si="26"/>
        <v/>
      </c>
      <c r="AU81" s="31">
        <f t="shared" si="27"/>
        <v>82.591384615384612</v>
      </c>
      <c r="AV81" s="38">
        <f t="shared" si="27"/>
        <v>82.591384615384612</v>
      </c>
      <c r="AW81" s="29" t="s">
        <v>70</v>
      </c>
      <c r="AX81" s="28"/>
      <c r="AY81" s="29"/>
      <c r="AZ81" s="29"/>
    </row>
    <row r="82" spans="1:52">
      <c r="A82" s="24" t="s">
        <v>191</v>
      </c>
      <c r="N82" s="1">
        <v>40.67</v>
      </c>
      <c r="O82" s="1">
        <v>40.67</v>
      </c>
      <c r="R82" s="24" t="s">
        <v>191</v>
      </c>
      <c r="AE82" s="30">
        <v>0.49242424242424243</v>
      </c>
      <c r="AF82" s="30">
        <v>0.49242424242424243</v>
      </c>
      <c r="AH82" s="24" t="s">
        <v>191</v>
      </c>
      <c r="AI82" s="32" t="str">
        <f t="shared" si="15"/>
        <v/>
      </c>
      <c r="AJ82" s="32" t="str">
        <f t="shared" si="16"/>
        <v/>
      </c>
      <c r="AK82" s="32" t="str">
        <f t="shared" si="17"/>
        <v/>
      </c>
      <c r="AL82" s="32" t="str">
        <f t="shared" si="18"/>
        <v/>
      </c>
      <c r="AM82" s="32" t="str">
        <f t="shared" si="19"/>
        <v/>
      </c>
      <c r="AN82" s="32" t="str">
        <f t="shared" si="20"/>
        <v/>
      </c>
      <c r="AO82" s="32" t="str">
        <f t="shared" si="21"/>
        <v/>
      </c>
      <c r="AP82" s="32" t="str">
        <f t="shared" si="22"/>
        <v/>
      </c>
      <c r="AQ82" s="32" t="str">
        <f t="shared" si="23"/>
        <v/>
      </c>
      <c r="AR82" s="32" t="str">
        <f t="shared" si="24"/>
        <v/>
      </c>
      <c r="AS82" s="32" t="str">
        <f t="shared" si="25"/>
        <v/>
      </c>
      <c r="AT82" s="32" t="str">
        <f t="shared" si="26"/>
        <v/>
      </c>
      <c r="AU82" s="32">
        <f t="shared" si="27"/>
        <v>82.591384615384612</v>
      </c>
      <c r="AV82" s="35">
        <f t="shared" si="27"/>
        <v>82.591384615384612</v>
      </c>
    </row>
    <row r="83" spans="1:52">
      <c r="A83" s="22"/>
      <c r="R83" s="22" t="s">
        <v>193</v>
      </c>
      <c r="S83" s="30">
        <v>0.40991735537190077</v>
      </c>
      <c r="T83" s="30">
        <v>4.3847566574839299E-2</v>
      </c>
      <c r="U83" s="30">
        <v>2.2510560146923781</v>
      </c>
      <c r="V83" s="30">
        <v>0.70381267217630861</v>
      </c>
      <c r="W83" s="30">
        <v>1.3189853076216713</v>
      </c>
      <c r="X83" s="30">
        <v>0.37</v>
      </c>
      <c r="Y83" s="30">
        <v>0.14462809917355371</v>
      </c>
      <c r="Z83" s="30">
        <v>1.0000918273645547</v>
      </c>
      <c r="AA83" s="30">
        <v>0.29200000000000004</v>
      </c>
      <c r="AB83" s="30">
        <v>0.91310000000000002</v>
      </c>
      <c r="AC83" s="30">
        <v>5.0114516375880012E-2</v>
      </c>
      <c r="AD83" s="30">
        <v>0.30773645546372824</v>
      </c>
      <c r="AE83" s="30">
        <v>2.1941000918273641</v>
      </c>
      <c r="AF83" s="30">
        <v>9.9993899066421772</v>
      </c>
      <c r="AH83" s="22"/>
      <c r="AV83" s="35"/>
    </row>
  </sheetData>
  <mergeCells count="2">
    <mergeCell ref="AY1:AZ1"/>
    <mergeCell ref="AY2:AZ2"/>
  </mergeCells>
  <pageMargins left="0.7" right="0.7" top="0.75" bottom="0.75" header="0.3" footer="0.3"/>
  <pageSetup paperSize="5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5"/>
  <sheetViews>
    <sheetView workbookViewId="0">
      <pane xSplit="1" topLeftCell="M1" activePane="topRight" state="frozen"/>
      <selection pane="topRight" activeCell="T38" sqref="T38"/>
    </sheetView>
  </sheetViews>
  <sheetFormatPr defaultRowHeight="15"/>
  <cols>
    <col min="1" max="1" width="27.7109375" bestFit="1" customWidth="1"/>
    <col min="2" max="2" width="10.28515625" style="1" bestFit="1" customWidth="1"/>
    <col min="3" max="3" width="11.28515625" style="1" bestFit="1" customWidth="1"/>
    <col min="4" max="4" width="11.140625" style="1" bestFit="1" customWidth="1"/>
    <col min="5" max="5" width="8.85546875" style="40" bestFit="1" customWidth="1"/>
    <col min="6" max="6" width="4.5703125" style="28" customWidth="1"/>
    <col min="7" max="7" width="23.28515625" bestFit="1" customWidth="1"/>
    <col min="8" max="8" width="10.28515625" style="30" bestFit="1" customWidth="1"/>
    <col min="9" max="9" width="11.28515625" style="30" bestFit="1" customWidth="1"/>
    <col min="10" max="10" width="11.140625" style="30" bestFit="1" customWidth="1"/>
    <col min="11" max="11" width="4.5703125" style="28" customWidth="1"/>
    <col min="12" max="12" width="19.42578125" customWidth="1"/>
    <col min="13" max="13" width="10.28515625" bestFit="1" customWidth="1"/>
    <col min="14" max="14" width="11.28515625" bestFit="1" customWidth="1"/>
    <col min="15" max="15" width="11.140625" style="34" bestFit="1" customWidth="1"/>
    <col min="16" max="16" width="8.85546875" style="42" bestFit="1" customWidth="1"/>
    <col min="17" max="17" width="3.7109375" style="28" customWidth="1"/>
    <col min="18" max="18" width="9.85546875" style="42" customWidth="1"/>
    <col min="19" max="19" width="11" style="42" customWidth="1"/>
  </cols>
  <sheetData>
    <row r="1" spans="1:19">
      <c r="A1" s="25" t="s">
        <v>196</v>
      </c>
      <c r="G1" s="25" t="s">
        <v>196</v>
      </c>
      <c r="L1" s="25" t="s">
        <v>196</v>
      </c>
      <c r="R1" s="59" t="s">
        <v>200</v>
      </c>
      <c r="S1" s="59"/>
    </row>
    <row r="2" spans="1:19">
      <c r="A2" s="42" t="s">
        <v>204</v>
      </c>
      <c r="B2" s="42" t="s">
        <v>3</v>
      </c>
      <c r="C2" s="42" t="s">
        <v>3</v>
      </c>
      <c r="G2" s="25"/>
      <c r="H2" s="42" t="s">
        <v>3</v>
      </c>
      <c r="I2" s="42" t="s">
        <v>3</v>
      </c>
      <c r="L2" s="25"/>
      <c r="M2" s="42" t="s">
        <v>3</v>
      </c>
      <c r="N2" s="42" t="s">
        <v>3</v>
      </c>
    </row>
    <row r="3" spans="1:19">
      <c r="A3" s="42" t="s">
        <v>205</v>
      </c>
      <c r="B3" s="42" t="s">
        <v>10</v>
      </c>
      <c r="C3" s="42" t="s">
        <v>10</v>
      </c>
      <c r="G3" s="25"/>
      <c r="H3" s="42" t="s">
        <v>10</v>
      </c>
      <c r="I3" s="42" t="s">
        <v>10</v>
      </c>
      <c r="L3" s="25"/>
      <c r="M3" s="42" t="s">
        <v>10</v>
      </c>
      <c r="N3" s="42" t="s">
        <v>10</v>
      </c>
    </row>
    <row r="4" spans="1:19">
      <c r="A4" s="52" t="s">
        <v>206</v>
      </c>
      <c r="B4" s="52">
        <v>36326</v>
      </c>
      <c r="C4" s="52">
        <v>40666</v>
      </c>
      <c r="G4" s="25"/>
      <c r="H4" s="52">
        <v>36326</v>
      </c>
      <c r="I4" s="52">
        <v>40666</v>
      </c>
      <c r="L4" s="25"/>
      <c r="M4" s="52">
        <v>36326</v>
      </c>
      <c r="N4" s="52">
        <v>40666</v>
      </c>
    </row>
    <row r="5" spans="1:19">
      <c r="A5" s="52" t="s">
        <v>207</v>
      </c>
      <c r="B5" s="52" t="s">
        <v>213</v>
      </c>
      <c r="C5" s="52" t="s">
        <v>213</v>
      </c>
      <c r="G5" s="25"/>
      <c r="H5" s="52" t="s">
        <v>213</v>
      </c>
      <c r="I5" s="52" t="s">
        <v>213</v>
      </c>
      <c r="L5" s="25"/>
      <c r="M5" s="52" t="s">
        <v>213</v>
      </c>
      <c r="N5" s="52" t="s">
        <v>213</v>
      </c>
    </row>
    <row r="6" spans="1:19">
      <c r="A6" s="52" t="s">
        <v>208</v>
      </c>
      <c r="B6" s="52" t="s">
        <v>2</v>
      </c>
      <c r="C6" s="52" t="s">
        <v>2</v>
      </c>
      <c r="G6" s="25"/>
      <c r="H6" s="52" t="s">
        <v>2</v>
      </c>
      <c r="I6" s="52" t="s">
        <v>2</v>
      </c>
      <c r="L6" s="25"/>
      <c r="M6" s="52" t="s">
        <v>2</v>
      </c>
      <c r="N6" s="52" t="s">
        <v>2</v>
      </c>
    </row>
    <row r="7" spans="1:19">
      <c r="A7" s="52" t="s">
        <v>209</v>
      </c>
      <c r="B7" s="52" t="s">
        <v>214</v>
      </c>
      <c r="C7" s="52" t="s">
        <v>214</v>
      </c>
      <c r="G7" s="25"/>
      <c r="H7" s="52" t="s">
        <v>214</v>
      </c>
      <c r="I7" s="52" t="s">
        <v>214</v>
      </c>
      <c r="L7" s="25"/>
      <c r="M7" s="52" t="s">
        <v>214</v>
      </c>
      <c r="N7" s="52" t="s">
        <v>214</v>
      </c>
    </row>
    <row r="8" spans="1:19">
      <c r="A8" s="53" t="s">
        <v>210</v>
      </c>
      <c r="B8" s="42" t="s">
        <v>215</v>
      </c>
      <c r="C8" s="42" t="s">
        <v>217</v>
      </c>
      <c r="G8" s="25"/>
      <c r="H8" s="42" t="s">
        <v>215</v>
      </c>
      <c r="I8" s="42" t="s">
        <v>217</v>
      </c>
      <c r="L8" s="25"/>
      <c r="M8" s="42" t="s">
        <v>215</v>
      </c>
      <c r="N8" s="42" t="s">
        <v>217</v>
      </c>
    </row>
    <row r="9" spans="1:19">
      <c r="A9" s="42" t="s">
        <v>211</v>
      </c>
      <c r="B9" s="42">
        <v>12</v>
      </c>
      <c r="C9" s="42">
        <v>15</v>
      </c>
      <c r="G9" s="25"/>
      <c r="H9" s="42">
        <v>12</v>
      </c>
      <c r="I9" s="42">
        <v>15</v>
      </c>
      <c r="L9" s="25"/>
      <c r="M9" s="42">
        <v>12</v>
      </c>
      <c r="N9" s="42">
        <v>15</v>
      </c>
    </row>
    <row r="10" spans="1:19">
      <c r="A10" s="42" t="s">
        <v>212</v>
      </c>
      <c r="B10" s="42">
        <v>48</v>
      </c>
      <c r="C10" s="42">
        <v>48</v>
      </c>
      <c r="G10" s="25"/>
      <c r="H10" s="42">
        <v>48</v>
      </c>
      <c r="I10" s="42">
        <v>48</v>
      </c>
      <c r="L10" s="25"/>
      <c r="M10" s="42">
        <v>48</v>
      </c>
      <c r="N10" s="42">
        <v>48</v>
      </c>
    </row>
    <row r="11" spans="1:19">
      <c r="A11" s="1"/>
      <c r="G11" s="1"/>
      <c r="L11" s="1"/>
      <c r="R11" s="60">
        <v>2012</v>
      </c>
      <c r="S11" s="60"/>
    </row>
    <row r="12" spans="1:19">
      <c r="A12" s="20" t="s">
        <v>194</v>
      </c>
      <c r="G12" s="25" t="s">
        <v>195</v>
      </c>
      <c r="L12" s="25" t="s">
        <v>198</v>
      </c>
      <c r="O12" s="33" t="s">
        <v>199</v>
      </c>
      <c r="R12" s="42" t="s">
        <v>201</v>
      </c>
      <c r="S12" s="42" t="s">
        <v>201</v>
      </c>
    </row>
    <row r="13" spans="1:19">
      <c r="A13" t="s">
        <v>192</v>
      </c>
      <c r="B13" s="42" t="s">
        <v>87</v>
      </c>
      <c r="C13" s="42" t="s">
        <v>105</v>
      </c>
      <c r="D13" s="42" t="s">
        <v>193</v>
      </c>
      <c r="E13" s="40" t="s">
        <v>197</v>
      </c>
      <c r="F13" s="29"/>
      <c r="G13" t="s">
        <v>192</v>
      </c>
      <c r="H13" s="30" t="s">
        <v>87</v>
      </c>
      <c r="I13" s="30" t="s">
        <v>105</v>
      </c>
      <c r="J13" s="30" t="s">
        <v>193</v>
      </c>
      <c r="K13" s="29"/>
      <c r="L13" t="s">
        <v>192</v>
      </c>
      <c r="M13" s="30" t="s">
        <v>87</v>
      </c>
      <c r="N13" s="30" t="s">
        <v>105</v>
      </c>
      <c r="O13" s="33" t="s">
        <v>193</v>
      </c>
      <c r="P13" s="42" t="s">
        <v>197</v>
      </c>
      <c r="Q13" s="29"/>
      <c r="R13" s="42" t="s">
        <v>2</v>
      </c>
      <c r="S13" s="42" t="s">
        <v>68</v>
      </c>
    </row>
    <row r="14" spans="1:19" s="39" customFormat="1">
      <c r="A14" s="36" t="s">
        <v>89</v>
      </c>
      <c r="B14" s="28">
        <v>322</v>
      </c>
      <c r="C14" s="28">
        <v>53.5</v>
      </c>
      <c r="D14" s="28">
        <v>375.5</v>
      </c>
      <c r="E14" s="41" t="s">
        <v>12</v>
      </c>
      <c r="F14" s="28"/>
      <c r="G14" s="36" t="s">
        <v>89</v>
      </c>
      <c r="H14" s="37">
        <v>0.2</v>
      </c>
      <c r="I14" s="37">
        <v>0.87</v>
      </c>
      <c r="J14" s="37">
        <v>1.07</v>
      </c>
      <c r="K14" s="28"/>
      <c r="L14" s="36" t="s">
        <v>89</v>
      </c>
      <c r="M14" s="31">
        <f t="shared" ref="M14:O15" si="0">IF(H14=0,"",B14/H14)</f>
        <v>1610</v>
      </c>
      <c r="N14" s="31">
        <f t="shared" si="0"/>
        <v>61.494252873563219</v>
      </c>
      <c r="O14" s="38">
        <f t="shared" si="0"/>
        <v>350.93457943925233</v>
      </c>
      <c r="P14" s="29" t="s">
        <v>12</v>
      </c>
      <c r="Q14" s="28"/>
      <c r="R14" s="29"/>
      <c r="S14" s="29"/>
    </row>
    <row r="15" spans="1:19">
      <c r="A15" s="24" t="s">
        <v>11</v>
      </c>
      <c r="B15" s="1">
        <v>322</v>
      </c>
      <c r="C15" s="1">
        <v>53.5</v>
      </c>
      <c r="D15" s="1">
        <v>375.5</v>
      </c>
      <c r="G15" s="24" t="s">
        <v>11</v>
      </c>
      <c r="H15" s="30">
        <v>0.2</v>
      </c>
      <c r="I15" s="30">
        <v>0.87</v>
      </c>
      <c r="J15" s="30">
        <v>1.07</v>
      </c>
      <c r="L15" s="24" t="s">
        <v>11</v>
      </c>
      <c r="M15" s="32">
        <f t="shared" si="0"/>
        <v>1610</v>
      </c>
      <c r="N15" s="32">
        <f t="shared" si="0"/>
        <v>61.494252873563219</v>
      </c>
      <c r="O15" s="35">
        <f t="shared" si="0"/>
        <v>350.93457943925233</v>
      </c>
    </row>
  </sheetData>
  <mergeCells count="2">
    <mergeCell ref="R1:S1"/>
    <mergeCell ref="R11:S11"/>
  </mergeCells>
  <pageMargins left="0.7" right="0.7" top="0.75" bottom="0.75" header="0.3" footer="0.3"/>
  <pageSetup paperSize="5" scale="73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7"/>
  <sheetViews>
    <sheetView workbookViewId="0">
      <pane xSplit="1" topLeftCell="K1" activePane="topRight" state="frozen"/>
      <selection pane="topRight" activeCell="Q2" sqref="Q2:T10"/>
    </sheetView>
  </sheetViews>
  <sheetFormatPr defaultRowHeight="15"/>
  <cols>
    <col min="1" max="1" width="27.7109375" bestFit="1" customWidth="1"/>
    <col min="2" max="2" width="11.28515625" style="1" bestFit="1" customWidth="1"/>
    <col min="3" max="3" width="13.42578125" style="1" bestFit="1" customWidth="1"/>
    <col min="4" max="4" width="11.28515625" style="1" bestFit="1" customWidth="1"/>
    <col min="5" max="5" width="13.42578125" style="1" bestFit="1" customWidth="1"/>
    <col min="6" max="6" width="11.140625" style="1" bestFit="1" customWidth="1"/>
    <col min="7" max="7" width="8.85546875" style="40" bestFit="1" customWidth="1"/>
    <col min="8" max="8" width="4.5703125" style="28" customWidth="1"/>
    <col min="9" max="9" width="23.28515625" bestFit="1" customWidth="1"/>
    <col min="10" max="10" width="11.28515625" style="30" bestFit="1" customWidth="1"/>
    <col min="11" max="11" width="13.42578125" style="30" bestFit="1" customWidth="1"/>
    <col min="12" max="12" width="11.28515625" style="30" bestFit="1" customWidth="1"/>
    <col min="13" max="13" width="13.42578125" style="30" bestFit="1" customWidth="1"/>
    <col min="14" max="14" width="11.140625" style="30" bestFit="1" customWidth="1"/>
    <col min="15" max="15" width="4.5703125" style="28" customWidth="1"/>
    <col min="16" max="16" width="19.42578125" customWidth="1"/>
    <col min="17" max="17" width="11.28515625" bestFit="1" customWidth="1"/>
    <col min="18" max="18" width="13.42578125" bestFit="1" customWidth="1"/>
    <col min="19" max="19" width="11.28515625" bestFit="1" customWidth="1"/>
    <col min="20" max="20" width="13.42578125" bestFit="1" customWidth="1"/>
    <col min="21" max="21" width="11.140625" style="34" bestFit="1" customWidth="1"/>
    <col min="22" max="22" width="8.85546875" style="42" bestFit="1" customWidth="1"/>
    <col min="23" max="23" width="3.7109375" style="28" customWidth="1"/>
    <col min="24" max="24" width="9.85546875" style="42" customWidth="1"/>
    <col min="25" max="25" width="11" style="42" customWidth="1"/>
  </cols>
  <sheetData>
    <row r="1" spans="1:25">
      <c r="A1" s="25" t="s">
        <v>196</v>
      </c>
      <c r="I1" s="25" t="s">
        <v>196</v>
      </c>
      <c r="P1" s="25" t="s">
        <v>196</v>
      </c>
      <c r="X1" s="59" t="s">
        <v>200</v>
      </c>
      <c r="Y1" s="59"/>
    </row>
    <row r="2" spans="1:25">
      <c r="A2" s="42" t="s">
        <v>204</v>
      </c>
      <c r="B2" s="42" t="s">
        <v>3</v>
      </c>
      <c r="C2" s="42" t="s">
        <v>3</v>
      </c>
      <c r="D2" s="42" t="s">
        <v>3</v>
      </c>
      <c r="E2" s="42" t="s">
        <v>107</v>
      </c>
      <c r="I2" s="25"/>
      <c r="J2" s="44" t="s">
        <v>3</v>
      </c>
      <c r="K2" s="44" t="s">
        <v>3</v>
      </c>
      <c r="L2" s="44" t="s">
        <v>3</v>
      </c>
      <c r="M2" s="44" t="s">
        <v>107</v>
      </c>
      <c r="P2" s="25"/>
      <c r="Q2" s="44" t="s">
        <v>3</v>
      </c>
      <c r="R2" s="44" t="s">
        <v>3</v>
      </c>
      <c r="S2" s="44" t="s">
        <v>3</v>
      </c>
      <c r="T2" s="44" t="s">
        <v>107</v>
      </c>
    </row>
    <row r="3" spans="1:25">
      <c r="A3" s="42" t="s">
        <v>205</v>
      </c>
      <c r="B3" s="42" t="s">
        <v>63</v>
      </c>
      <c r="C3" s="42" t="s">
        <v>63</v>
      </c>
      <c r="D3" s="42" t="s">
        <v>63</v>
      </c>
      <c r="E3" s="42" t="s">
        <v>63</v>
      </c>
      <c r="I3" s="25"/>
      <c r="J3" s="44" t="s">
        <v>63</v>
      </c>
      <c r="K3" s="44" t="s">
        <v>63</v>
      </c>
      <c r="L3" s="44" t="s">
        <v>63</v>
      </c>
      <c r="M3" s="44" t="s">
        <v>63</v>
      </c>
      <c r="P3" s="25"/>
      <c r="Q3" s="44" t="s">
        <v>63</v>
      </c>
      <c r="R3" s="44" t="s">
        <v>63</v>
      </c>
      <c r="S3" s="44" t="s">
        <v>63</v>
      </c>
      <c r="T3" s="44" t="s">
        <v>63</v>
      </c>
    </row>
    <row r="4" spans="1:25">
      <c r="A4" s="52" t="s">
        <v>206</v>
      </c>
      <c r="B4" s="52" t="s">
        <v>218</v>
      </c>
      <c r="C4" s="52">
        <v>41469</v>
      </c>
      <c r="D4" s="52">
        <v>41437</v>
      </c>
      <c r="E4" s="52" t="s">
        <v>221</v>
      </c>
      <c r="I4" s="25"/>
      <c r="J4" s="52" t="s">
        <v>218</v>
      </c>
      <c r="K4" s="52">
        <v>41469</v>
      </c>
      <c r="L4" s="52">
        <v>41437</v>
      </c>
      <c r="M4" s="52" t="s">
        <v>221</v>
      </c>
      <c r="P4" s="25"/>
      <c r="Q4" s="52" t="s">
        <v>218</v>
      </c>
      <c r="R4" s="52">
        <v>41469</v>
      </c>
      <c r="S4" s="52">
        <v>41437</v>
      </c>
      <c r="T4" s="52" t="s">
        <v>221</v>
      </c>
    </row>
    <row r="5" spans="1:25">
      <c r="A5" s="52" t="s">
        <v>207</v>
      </c>
      <c r="B5" s="53" t="s">
        <v>213</v>
      </c>
      <c r="C5" s="53" t="s">
        <v>213</v>
      </c>
      <c r="D5" s="53" t="s">
        <v>213</v>
      </c>
      <c r="E5" s="53" t="s">
        <v>213</v>
      </c>
      <c r="I5" s="25"/>
      <c r="J5" s="53" t="s">
        <v>213</v>
      </c>
      <c r="K5" s="53" t="s">
        <v>213</v>
      </c>
      <c r="L5" s="53" t="s">
        <v>213</v>
      </c>
      <c r="M5" s="53" t="s">
        <v>213</v>
      </c>
      <c r="P5" s="25"/>
      <c r="Q5" s="53" t="s">
        <v>213</v>
      </c>
      <c r="R5" s="53" t="s">
        <v>213</v>
      </c>
      <c r="S5" s="53" t="s">
        <v>213</v>
      </c>
      <c r="T5" s="53" t="s">
        <v>213</v>
      </c>
    </row>
    <row r="6" spans="1:25">
      <c r="A6" s="52" t="s">
        <v>208</v>
      </c>
      <c r="B6" s="53" t="s">
        <v>68</v>
      </c>
      <c r="C6" s="53" t="s">
        <v>2</v>
      </c>
      <c r="D6" s="53" t="s">
        <v>2</v>
      </c>
      <c r="E6" s="53" t="s">
        <v>2</v>
      </c>
      <c r="I6" s="25"/>
      <c r="J6" s="53" t="s">
        <v>68</v>
      </c>
      <c r="K6" s="53" t="s">
        <v>2</v>
      </c>
      <c r="L6" s="53" t="s">
        <v>2</v>
      </c>
      <c r="M6" s="53" t="s">
        <v>2</v>
      </c>
      <c r="P6" s="25"/>
      <c r="Q6" s="53" t="s">
        <v>68</v>
      </c>
      <c r="R6" s="53" t="s">
        <v>2</v>
      </c>
      <c r="S6" s="53" t="s">
        <v>2</v>
      </c>
      <c r="T6" s="53" t="s">
        <v>2</v>
      </c>
    </row>
    <row r="7" spans="1:25">
      <c r="A7" s="52" t="s">
        <v>209</v>
      </c>
      <c r="B7" s="53" t="s">
        <v>216</v>
      </c>
      <c r="C7" s="53" t="s">
        <v>216</v>
      </c>
      <c r="D7" s="53" t="s">
        <v>216</v>
      </c>
      <c r="E7" s="53" t="s">
        <v>216</v>
      </c>
      <c r="I7" s="25"/>
      <c r="J7" s="53" t="s">
        <v>216</v>
      </c>
      <c r="K7" s="53" t="s">
        <v>216</v>
      </c>
      <c r="L7" s="53" t="s">
        <v>216</v>
      </c>
      <c r="M7" s="53" t="s">
        <v>216</v>
      </c>
      <c r="P7" s="25"/>
      <c r="Q7" s="53" t="s">
        <v>216</v>
      </c>
      <c r="R7" s="53" t="s">
        <v>216</v>
      </c>
      <c r="S7" s="53" t="s">
        <v>216</v>
      </c>
      <c r="T7" s="53" t="s">
        <v>216</v>
      </c>
    </row>
    <row r="8" spans="1:25">
      <c r="A8" s="53" t="s">
        <v>210</v>
      </c>
      <c r="B8" s="53" t="s">
        <v>219</v>
      </c>
      <c r="C8" s="53" t="s">
        <v>270</v>
      </c>
      <c r="D8" s="53" t="s">
        <v>220</v>
      </c>
      <c r="E8" s="53" t="s">
        <v>271</v>
      </c>
      <c r="I8" s="25"/>
      <c r="J8" s="53" t="s">
        <v>219</v>
      </c>
      <c r="K8" s="53" t="s">
        <v>270</v>
      </c>
      <c r="L8" s="53" t="s">
        <v>220</v>
      </c>
      <c r="M8" s="53" t="s">
        <v>271</v>
      </c>
      <c r="P8" s="25"/>
      <c r="Q8" s="53" t="s">
        <v>219</v>
      </c>
      <c r="R8" s="53" t="s">
        <v>270</v>
      </c>
      <c r="S8" s="53" t="s">
        <v>220</v>
      </c>
      <c r="T8" s="53" t="s">
        <v>271</v>
      </c>
    </row>
    <row r="9" spans="1:25">
      <c r="A9" s="42" t="s">
        <v>211</v>
      </c>
      <c r="B9" s="42">
        <v>1</v>
      </c>
      <c r="C9" s="42">
        <v>1</v>
      </c>
      <c r="D9" s="42">
        <v>3</v>
      </c>
      <c r="E9" s="42">
        <v>2</v>
      </c>
      <c r="I9" s="25"/>
      <c r="J9" s="44">
        <v>1</v>
      </c>
      <c r="K9" s="44">
        <v>1</v>
      </c>
      <c r="L9" s="44">
        <v>3</v>
      </c>
      <c r="M9" s="44">
        <v>2</v>
      </c>
      <c r="P9" s="25"/>
      <c r="Q9" s="44">
        <v>1</v>
      </c>
      <c r="R9" s="44">
        <v>1</v>
      </c>
      <c r="S9" s="44">
        <v>3</v>
      </c>
      <c r="T9" s="44">
        <v>2</v>
      </c>
    </row>
    <row r="10" spans="1:25">
      <c r="A10" s="42" t="s">
        <v>212</v>
      </c>
      <c r="B10" s="42">
        <v>24</v>
      </c>
      <c r="C10" s="42">
        <v>60</v>
      </c>
      <c r="D10" s="42">
        <v>70</v>
      </c>
      <c r="E10" s="42">
        <v>10</v>
      </c>
      <c r="I10" s="25"/>
      <c r="J10" s="44">
        <v>24</v>
      </c>
      <c r="K10" s="44">
        <v>60</v>
      </c>
      <c r="L10" s="44">
        <v>70</v>
      </c>
      <c r="M10" s="44">
        <v>10</v>
      </c>
      <c r="P10" s="25"/>
      <c r="Q10" s="44">
        <v>24</v>
      </c>
      <c r="R10" s="44">
        <v>60</v>
      </c>
      <c r="S10" s="44">
        <v>70</v>
      </c>
      <c r="T10" s="44">
        <v>10</v>
      </c>
    </row>
    <row r="11" spans="1:25">
      <c r="A11" s="25"/>
      <c r="I11" s="25"/>
      <c r="P11" s="25"/>
    </row>
    <row r="12" spans="1:25">
      <c r="A12" s="20" t="s">
        <v>194</v>
      </c>
      <c r="I12" s="25" t="s">
        <v>195</v>
      </c>
      <c r="P12" s="25" t="s">
        <v>198</v>
      </c>
      <c r="U12" s="33" t="s">
        <v>199</v>
      </c>
      <c r="X12" s="42" t="s">
        <v>201</v>
      </c>
      <c r="Y12" s="42" t="s">
        <v>201</v>
      </c>
    </row>
    <row r="13" spans="1:25">
      <c r="A13" t="s">
        <v>192</v>
      </c>
      <c r="B13" s="42" t="s">
        <v>73</v>
      </c>
      <c r="C13" s="42" t="s">
        <v>99</v>
      </c>
      <c r="D13" s="42" t="s">
        <v>110</v>
      </c>
      <c r="E13" s="42" t="s">
        <v>116</v>
      </c>
      <c r="F13" s="42" t="s">
        <v>193</v>
      </c>
      <c r="G13" s="40" t="s">
        <v>197</v>
      </c>
      <c r="H13" s="29"/>
      <c r="I13" t="s">
        <v>192</v>
      </c>
      <c r="J13" s="30" t="s">
        <v>73</v>
      </c>
      <c r="K13" s="30" t="s">
        <v>99</v>
      </c>
      <c r="L13" s="30" t="s">
        <v>110</v>
      </c>
      <c r="M13" s="30" t="s">
        <v>116</v>
      </c>
      <c r="N13" s="30" t="s">
        <v>193</v>
      </c>
      <c r="O13" s="29"/>
      <c r="P13" t="s">
        <v>192</v>
      </c>
      <c r="Q13" s="30" t="s">
        <v>73</v>
      </c>
      <c r="R13" s="30" t="s">
        <v>99</v>
      </c>
      <c r="S13" s="30" t="s">
        <v>110</v>
      </c>
      <c r="T13" s="30" t="s">
        <v>116</v>
      </c>
      <c r="U13" s="33" t="s">
        <v>193</v>
      </c>
      <c r="V13" s="42" t="s">
        <v>197</v>
      </c>
      <c r="W13" s="29"/>
      <c r="X13" s="42" t="s">
        <v>2</v>
      </c>
      <c r="Y13" s="42" t="s">
        <v>68</v>
      </c>
    </row>
    <row r="14" spans="1:25" s="39" customFormat="1">
      <c r="A14" s="36" t="s">
        <v>77</v>
      </c>
      <c r="B14" s="28">
        <v>9.1100000000000012</v>
      </c>
      <c r="C14" s="28">
        <v>3.9654999999999996</v>
      </c>
      <c r="D14" s="28">
        <v>0.28770030000000002</v>
      </c>
      <c r="E14" s="28">
        <v>3.7749999999999999</v>
      </c>
      <c r="F14" s="28">
        <v>17.138200300000001</v>
      </c>
      <c r="G14" s="41" t="s">
        <v>70</v>
      </c>
      <c r="H14" s="28"/>
      <c r="I14" s="36" t="s">
        <v>77</v>
      </c>
      <c r="J14" s="37">
        <v>8.2644628099173556E-2</v>
      </c>
      <c r="K14" s="37">
        <v>6.8000000000000005E-2</v>
      </c>
      <c r="L14" s="37">
        <v>2.4104683195592287E-3</v>
      </c>
      <c r="M14" s="37">
        <v>5.9687786960514232E-3</v>
      </c>
      <c r="N14" s="37">
        <v>0.15902387511478422</v>
      </c>
      <c r="O14" s="28"/>
      <c r="P14" s="36" t="s">
        <v>77</v>
      </c>
      <c r="Q14" s="31">
        <f t="shared" ref="Q14:U17" si="0">IF(J14=0,"",B14/J14)</f>
        <v>110.23100000000001</v>
      </c>
      <c r="R14" s="31">
        <f t="shared" si="0"/>
        <v>58.316176470588225</v>
      </c>
      <c r="S14" s="31">
        <f t="shared" si="0"/>
        <v>119.35452445714286</v>
      </c>
      <c r="T14" s="31">
        <f t="shared" si="0"/>
        <v>632.45769230769235</v>
      </c>
      <c r="U14" s="38">
        <f t="shared" si="0"/>
        <v>107.77124056139094</v>
      </c>
      <c r="V14" s="29" t="s">
        <v>70</v>
      </c>
      <c r="W14" s="28"/>
      <c r="X14" s="29"/>
      <c r="Y14" s="29"/>
    </row>
    <row r="15" spans="1:25">
      <c r="A15" s="24" t="s">
        <v>76</v>
      </c>
      <c r="B15" s="1">
        <v>9.1100000000000012</v>
      </c>
      <c r="C15" s="1">
        <v>2.3474999999999997</v>
      </c>
      <c r="E15" s="1">
        <v>3.7749999999999999</v>
      </c>
      <c r="F15" s="1">
        <v>15.232500000000002</v>
      </c>
      <c r="I15" s="24" t="s">
        <v>76</v>
      </c>
      <c r="J15" s="30">
        <v>8.2644628099173556E-2</v>
      </c>
      <c r="K15" s="30">
        <v>3.4000000000000002E-2</v>
      </c>
      <c r="M15" s="30">
        <v>5.9687786960514232E-3</v>
      </c>
      <c r="N15" s="30">
        <v>0.12261340679522498</v>
      </c>
      <c r="P15" s="24" t="s">
        <v>76</v>
      </c>
      <c r="Q15" s="32">
        <f t="shared" si="0"/>
        <v>110.23100000000001</v>
      </c>
      <c r="R15" s="32">
        <f t="shared" si="0"/>
        <v>69.044117647058812</v>
      </c>
      <c r="S15" s="32" t="str">
        <f t="shared" si="0"/>
        <v/>
      </c>
      <c r="T15" s="32">
        <f t="shared" si="0"/>
        <v>632.45769230769235</v>
      </c>
      <c r="U15" s="35">
        <f t="shared" si="0"/>
        <v>124.23192861315401</v>
      </c>
    </row>
    <row r="16" spans="1:25">
      <c r="A16" s="24" t="s">
        <v>114</v>
      </c>
      <c r="D16" s="1">
        <v>0.28770030000000002</v>
      </c>
      <c r="F16" s="1">
        <v>0.28770030000000002</v>
      </c>
      <c r="I16" s="24" t="s">
        <v>114</v>
      </c>
      <c r="L16" s="30">
        <v>2.4104683195592287E-3</v>
      </c>
      <c r="N16" s="30">
        <v>2.4104683195592287E-3</v>
      </c>
      <c r="P16" s="24" t="s">
        <v>114</v>
      </c>
      <c r="Q16" s="32" t="str">
        <f t="shared" si="0"/>
        <v/>
      </c>
      <c r="R16" s="32" t="str">
        <f t="shared" si="0"/>
        <v/>
      </c>
      <c r="S16" s="32">
        <f t="shared" si="0"/>
        <v>119.35452445714286</v>
      </c>
      <c r="T16" s="32" t="str">
        <f t="shared" si="0"/>
        <v/>
      </c>
      <c r="U16" s="35">
        <f t="shared" si="0"/>
        <v>119.35452445714286</v>
      </c>
    </row>
    <row r="17" spans="1:21">
      <c r="A17" s="24" t="s">
        <v>103</v>
      </c>
      <c r="C17" s="1">
        <v>1.6179999999999999</v>
      </c>
      <c r="F17" s="1">
        <v>1.6179999999999999</v>
      </c>
      <c r="I17" s="24" t="s">
        <v>103</v>
      </c>
      <c r="K17" s="30">
        <v>3.4000000000000002E-2</v>
      </c>
      <c r="N17" s="30">
        <v>3.4000000000000002E-2</v>
      </c>
      <c r="P17" s="24" t="s">
        <v>103</v>
      </c>
      <c r="Q17" s="32" t="str">
        <f t="shared" si="0"/>
        <v/>
      </c>
      <c r="R17" s="32">
        <f t="shared" si="0"/>
        <v>47.588235294117638</v>
      </c>
      <c r="S17" s="32" t="str">
        <f t="shared" si="0"/>
        <v/>
      </c>
      <c r="T17" s="32" t="str">
        <f t="shared" si="0"/>
        <v/>
      </c>
      <c r="U17" s="35">
        <f t="shared" si="0"/>
        <v>47.588235294117638</v>
      </c>
    </row>
  </sheetData>
  <mergeCells count="1">
    <mergeCell ref="X1:Y1"/>
  </mergeCells>
  <pageMargins left="0.7" right="0.7" top="0.75" bottom="0.75" header="0.3" footer="0.3"/>
  <pageSetup paperSize="5" scale="53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5"/>
  <sheetViews>
    <sheetView workbookViewId="0">
      <pane xSplit="1" topLeftCell="B1" activePane="topRight" state="frozen"/>
      <selection pane="topRight" activeCell="A16" sqref="A1:AB16"/>
    </sheetView>
  </sheetViews>
  <sheetFormatPr defaultRowHeight="15"/>
  <cols>
    <col min="1" max="1" width="27.7109375" bestFit="1" customWidth="1"/>
    <col min="2" max="3" width="12.28515625" style="1" bestFit="1" customWidth="1"/>
    <col min="4" max="4" width="11.28515625" style="1" bestFit="1" customWidth="1"/>
    <col min="5" max="5" width="13.42578125" style="1" bestFit="1" customWidth="1"/>
    <col min="6" max="6" width="14.42578125" style="1" bestFit="1" customWidth="1"/>
    <col min="7" max="7" width="11.140625" style="1" bestFit="1" customWidth="1"/>
    <col min="8" max="8" width="8.85546875" style="40" bestFit="1" customWidth="1"/>
    <col min="9" max="9" width="4.5703125" style="28" customWidth="1"/>
    <col min="10" max="10" width="23.28515625" bestFit="1" customWidth="1"/>
    <col min="11" max="11" width="11.28515625" style="30" bestFit="1" customWidth="1"/>
    <col min="12" max="12" width="12.28515625" style="30" bestFit="1" customWidth="1"/>
    <col min="13" max="13" width="11.28515625" style="30" bestFit="1" customWidth="1"/>
    <col min="14" max="14" width="13.42578125" style="30" bestFit="1" customWidth="1"/>
    <col min="15" max="15" width="14.42578125" style="30" bestFit="1" customWidth="1"/>
    <col min="16" max="16" width="11.140625" style="30" bestFit="1" customWidth="1"/>
    <col min="17" max="17" width="4.5703125" style="28" customWidth="1"/>
    <col min="18" max="18" width="19.42578125" customWidth="1"/>
    <col min="19" max="19" width="11.28515625" bestFit="1" customWidth="1"/>
    <col min="20" max="20" width="12.28515625" bestFit="1" customWidth="1"/>
    <col min="21" max="21" width="11.28515625" bestFit="1" customWidth="1"/>
    <col min="22" max="22" width="13.42578125" bestFit="1" customWidth="1"/>
    <col min="23" max="23" width="14.42578125" bestFit="1" customWidth="1"/>
    <col min="24" max="24" width="11.140625" style="34" bestFit="1" customWidth="1"/>
    <col min="25" max="25" width="8.85546875" style="42" bestFit="1" customWidth="1"/>
    <col min="26" max="26" width="3.7109375" style="28" customWidth="1"/>
    <col min="27" max="27" width="9.85546875" style="42" customWidth="1"/>
    <col min="28" max="28" width="11" style="42" customWidth="1"/>
  </cols>
  <sheetData>
    <row r="1" spans="1:28">
      <c r="A1" s="25" t="s">
        <v>196</v>
      </c>
      <c r="J1" s="25" t="s">
        <v>196</v>
      </c>
      <c r="R1" s="25" t="s">
        <v>196</v>
      </c>
      <c r="AA1" s="59" t="s">
        <v>200</v>
      </c>
      <c r="AB1" s="59"/>
    </row>
    <row r="2" spans="1:28">
      <c r="A2" s="42" t="s">
        <v>204</v>
      </c>
      <c r="B2" s="42" t="s">
        <v>3</v>
      </c>
      <c r="C2" s="42" t="s">
        <v>3</v>
      </c>
      <c r="D2" s="42" t="s">
        <v>3</v>
      </c>
      <c r="E2" s="42" t="s">
        <v>3</v>
      </c>
      <c r="F2" s="42" t="s">
        <v>3</v>
      </c>
      <c r="J2" s="25"/>
      <c r="K2" s="42" t="s">
        <v>3</v>
      </c>
      <c r="L2" s="42" t="s">
        <v>3</v>
      </c>
      <c r="M2" s="42" t="s">
        <v>3</v>
      </c>
      <c r="N2" s="42" t="s">
        <v>3</v>
      </c>
      <c r="O2" s="42" t="s">
        <v>3</v>
      </c>
      <c r="R2" s="25"/>
      <c r="S2" s="42" t="s">
        <v>3</v>
      </c>
      <c r="T2" s="42" t="s">
        <v>3</v>
      </c>
      <c r="U2" s="42" t="s">
        <v>3</v>
      </c>
      <c r="V2" s="42" t="s">
        <v>3</v>
      </c>
      <c r="W2" s="42" t="s">
        <v>3</v>
      </c>
    </row>
    <row r="3" spans="1:28">
      <c r="A3" s="42" t="s">
        <v>205</v>
      </c>
      <c r="B3" s="42" t="s">
        <v>63</v>
      </c>
      <c r="C3" s="42" t="s">
        <v>63</v>
      </c>
      <c r="D3" s="42" t="s">
        <v>63</v>
      </c>
      <c r="E3" s="42" t="s">
        <v>63</v>
      </c>
      <c r="F3" s="42" t="s">
        <v>63</v>
      </c>
      <c r="J3" s="25"/>
      <c r="K3" s="42" t="s">
        <v>63</v>
      </c>
      <c r="L3" s="42" t="s">
        <v>63</v>
      </c>
      <c r="M3" s="42" t="s">
        <v>63</v>
      </c>
      <c r="N3" s="42" t="s">
        <v>63</v>
      </c>
      <c r="O3" s="42" t="s">
        <v>63</v>
      </c>
      <c r="R3" s="25"/>
      <c r="S3" s="42" t="s">
        <v>63</v>
      </c>
      <c r="T3" s="42" t="s">
        <v>63</v>
      </c>
      <c r="U3" s="42" t="s">
        <v>63</v>
      </c>
      <c r="V3" s="42" t="s">
        <v>63</v>
      </c>
      <c r="W3" s="42" t="s">
        <v>63</v>
      </c>
    </row>
    <row r="4" spans="1:28">
      <c r="A4" s="52" t="s">
        <v>206</v>
      </c>
      <c r="B4" s="42" t="s">
        <v>222</v>
      </c>
      <c r="C4" s="42" t="s">
        <v>226</v>
      </c>
      <c r="D4" s="42" t="s">
        <v>227</v>
      </c>
      <c r="E4" s="52">
        <v>41412</v>
      </c>
      <c r="F4" s="52">
        <v>41467</v>
      </c>
      <c r="J4" s="25"/>
      <c r="K4" s="42" t="s">
        <v>222</v>
      </c>
      <c r="L4" s="42" t="s">
        <v>226</v>
      </c>
      <c r="M4" s="42" t="s">
        <v>227</v>
      </c>
      <c r="N4" s="52">
        <v>41412</v>
      </c>
      <c r="O4" s="52">
        <v>41467</v>
      </c>
      <c r="R4" s="25"/>
      <c r="S4" s="42" t="s">
        <v>222</v>
      </c>
      <c r="T4" s="42" t="s">
        <v>226</v>
      </c>
      <c r="U4" s="42" t="s">
        <v>227</v>
      </c>
      <c r="V4" s="52">
        <v>41412</v>
      </c>
      <c r="W4" s="52">
        <v>41467</v>
      </c>
    </row>
    <row r="5" spans="1:28">
      <c r="A5" s="52" t="s">
        <v>207</v>
      </c>
      <c r="B5" s="42" t="s">
        <v>213</v>
      </c>
      <c r="C5" s="42" t="s">
        <v>213</v>
      </c>
      <c r="D5" s="42" t="s">
        <v>213</v>
      </c>
      <c r="E5" s="42" t="s">
        <v>213</v>
      </c>
      <c r="F5" s="42" t="s">
        <v>213</v>
      </c>
      <c r="J5" s="25"/>
      <c r="K5" s="42" t="s">
        <v>213</v>
      </c>
      <c r="L5" s="42" t="s">
        <v>213</v>
      </c>
      <c r="M5" s="42" t="s">
        <v>213</v>
      </c>
      <c r="N5" s="42" t="s">
        <v>213</v>
      </c>
      <c r="O5" s="42" t="s">
        <v>213</v>
      </c>
      <c r="R5" s="25"/>
      <c r="S5" s="42" t="s">
        <v>213</v>
      </c>
      <c r="T5" s="42" t="s">
        <v>213</v>
      </c>
      <c r="U5" s="42" t="s">
        <v>213</v>
      </c>
      <c r="V5" s="42" t="s">
        <v>213</v>
      </c>
      <c r="W5" s="42" t="s">
        <v>213</v>
      </c>
    </row>
    <row r="6" spans="1:28">
      <c r="A6" s="52" t="s">
        <v>208</v>
      </c>
      <c r="B6" s="42" t="s">
        <v>68</v>
      </c>
      <c r="C6" s="42" t="s">
        <v>2</v>
      </c>
      <c r="D6" s="42" t="s">
        <v>2</v>
      </c>
      <c r="E6" s="42" t="s">
        <v>2</v>
      </c>
      <c r="F6" s="42" t="s">
        <v>2</v>
      </c>
      <c r="J6" s="25"/>
      <c r="K6" s="42" t="s">
        <v>68</v>
      </c>
      <c r="L6" s="42" t="s">
        <v>2</v>
      </c>
      <c r="M6" s="42" t="s">
        <v>2</v>
      </c>
      <c r="N6" s="42" t="s">
        <v>2</v>
      </c>
      <c r="O6" s="42" t="s">
        <v>2</v>
      </c>
      <c r="R6" s="25"/>
      <c r="S6" s="42" t="s">
        <v>68</v>
      </c>
      <c r="T6" s="42" t="s">
        <v>2</v>
      </c>
      <c r="U6" s="42" t="s">
        <v>2</v>
      </c>
      <c r="V6" s="42" t="s">
        <v>2</v>
      </c>
      <c r="W6" s="42" t="s">
        <v>2</v>
      </c>
    </row>
    <row r="7" spans="1:28">
      <c r="A7" s="52" t="s">
        <v>209</v>
      </c>
      <c r="B7" s="42" t="s">
        <v>216</v>
      </c>
      <c r="C7" s="42" t="s">
        <v>216</v>
      </c>
      <c r="D7" s="42" t="s">
        <v>216</v>
      </c>
      <c r="E7" s="42" t="s">
        <v>216</v>
      </c>
      <c r="F7" s="42" t="s">
        <v>216</v>
      </c>
      <c r="J7" s="25"/>
      <c r="K7" s="42" t="s">
        <v>216</v>
      </c>
      <c r="L7" s="42" t="s">
        <v>216</v>
      </c>
      <c r="M7" s="42" t="s">
        <v>216</v>
      </c>
      <c r="N7" s="42" t="s">
        <v>216</v>
      </c>
      <c r="O7" s="42" t="s">
        <v>216</v>
      </c>
      <c r="R7" s="25"/>
      <c r="S7" s="42" t="s">
        <v>216</v>
      </c>
      <c r="T7" s="42" t="s">
        <v>216</v>
      </c>
      <c r="U7" s="42" t="s">
        <v>216</v>
      </c>
      <c r="V7" s="42" t="s">
        <v>216</v>
      </c>
      <c r="W7" s="42" t="s">
        <v>216</v>
      </c>
    </row>
    <row r="8" spans="1:28">
      <c r="A8" s="53" t="s">
        <v>210</v>
      </c>
      <c r="B8" s="42" t="s">
        <v>223</v>
      </c>
      <c r="C8" s="42" t="s">
        <v>225</v>
      </c>
      <c r="D8" s="42" t="s">
        <v>228</v>
      </c>
      <c r="E8" s="42" t="s">
        <v>229</v>
      </c>
      <c r="F8" s="42" t="s">
        <v>230</v>
      </c>
      <c r="J8" s="25"/>
      <c r="K8" s="42" t="s">
        <v>223</v>
      </c>
      <c r="L8" s="42" t="s">
        <v>225</v>
      </c>
      <c r="M8" s="42" t="s">
        <v>228</v>
      </c>
      <c r="N8" s="42" t="s">
        <v>229</v>
      </c>
      <c r="O8" s="42" t="s">
        <v>230</v>
      </c>
      <c r="R8" s="25"/>
      <c r="S8" s="42" t="s">
        <v>223</v>
      </c>
      <c r="T8" s="42" t="s">
        <v>225</v>
      </c>
      <c r="U8" s="42" t="s">
        <v>228</v>
      </c>
      <c r="V8" s="42" t="s">
        <v>229</v>
      </c>
      <c r="W8" s="42" t="s">
        <v>230</v>
      </c>
    </row>
    <row r="9" spans="1:28">
      <c r="A9" s="42" t="s">
        <v>211</v>
      </c>
      <c r="B9" s="42">
        <v>0.2</v>
      </c>
      <c r="C9" s="42" t="s">
        <v>224</v>
      </c>
      <c r="D9" s="42">
        <v>0.8</v>
      </c>
      <c r="E9" s="42">
        <v>1</v>
      </c>
      <c r="F9" s="42">
        <v>1</v>
      </c>
      <c r="J9" s="25"/>
      <c r="K9" s="42">
        <v>0.2</v>
      </c>
      <c r="L9" s="42" t="s">
        <v>224</v>
      </c>
      <c r="M9" s="42">
        <v>0.8</v>
      </c>
      <c r="N9" s="42">
        <v>1</v>
      </c>
      <c r="O9" s="42">
        <v>1</v>
      </c>
      <c r="R9" s="25"/>
      <c r="S9" s="42">
        <v>0.2</v>
      </c>
      <c r="T9" s="42" t="s">
        <v>224</v>
      </c>
      <c r="U9" s="42">
        <v>0.8</v>
      </c>
      <c r="V9" s="42">
        <v>1</v>
      </c>
      <c r="W9" s="42">
        <v>1</v>
      </c>
    </row>
    <row r="10" spans="1:28">
      <c r="A10" s="42" t="s">
        <v>212</v>
      </c>
      <c r="B10" s="42">
        <v>4</v>
      </c>
      <c r="C10" s="42">
        <v>15</v>
      </c>
      <c r="D10" s="42">
        <v>8</v>
      </c>
      <c r="E10" s="42">
        <v>2</v>
      </c>
      <c r="F10" s="42">
        <v>2.7</v>
      </c>
      <c r="J10" s="25"/>
      <c r="K10" s="42">
        <v>4</v>
      </c>
      <c r="L10" s="42">
        <v>15</v>
      </c>
      <c r="M10" s="42">
        <v>8</v>
      </c>
      <c r="N10" s="42">
        <v>2</v>
      </c>
      <c r="O10" s="42">
        <v>2.7</v>
      </c>
      <c r="R10" s="25"/>
      <c r="S10" s="42">
        <v>4</v>
      </c>
      <c r="T10" s="42">
        <v>15</v>
      </c>
      <c r="U10" s="42">
        <v>8</v>
      </c>
      <c r="V10" s="42">
        <v>2</v>
      </c>
      <c r="W10" s="42">
        <v>2.7</v>
      </c>
    </row>
    <row r="11" spans="1:28">
      <c r="A11" s="25"/>
      <c r="J11" s="25"/>
      <c r="K11" s="1"/>
      <c r="L11" s="1"/>
      <c r="M11" s="1"/>
      <c r="N11" s="1"/>
      <c r="O11" s="1"/>
      <c r="R11" s="25"/>
      <c r="S11" s="1"/>
      <c r="T11" s="1"/>
      <c r="U11" s="1"/>
      <c r="V11" s="1"/>
      <c r="W11" s="1"/>
    </row>
    <row r="12" spans="1:28">
      <c r="A12" s="20" t="s">
        <v>194</v>
      </c>
      <c r="J12" s="25" t="s">
        <v>195</v>
      </c>
      <c r="R12" s="25" t="s">
        <v>198</v>
      </c>
      <c r="X12" s="33" t="s">
        <v>199</v>
      </c>
      <c r="AA12" s="42" t="s">
        <v>201</v>
      </c>
      <c r="AB12" s="42" t="s">
        <v>201</v>
      </c>
    </row>
    <row r="13" spans="1:28">
      <c r="A13" t="s">
        <v>192</v>
      </c>
      <c r="B13" s="42" t="s">
        <v>73</v>
      </c>
      <c r="C13" s="42" t="s">
        <v>82</v>
      </c>
      <c r="D13" s="42" t="s">
        <v>99</v>
      </c>
      <c r="E13" s="42" t="s">
        <v>116</v>
      </c>
      <c r="F13" s="42" t="s">
        <v>186</v>
      </c>
      <c r="G13" s="42" t="s">
        <v>193</v>
      </c>
      <c r="H13" s="40" t="s">
        <v>197</v>
      </c>
      <c r="I13" s="29"/>
      <c r="J13" t="s">
        <v>192</v>
      </c>
      <c r="K13" s="30" t="s">
        <v>73</v>
      </c>
      <c r="L13" s="30" t="s">
        <v>82</v>
      </c>
      <c r="M13" s="30" t="s">
        <v>99</v>
      </c>
      <c r="N13" s="30" t="s">
        <v>116</v>
      </c>
      <c r="O13" s="30" t="s">
        <v>186</v>
      </c>
      <c r="P13" s="30" t="s">
        <v>193</v>
      </c>
      <c r="Q13" s="29"/>
      <c r="R13" t="s">
        <v>192</v>
      </c>
      <c r="S13" s="30" t="s">
        <v>73</v>
      </c>
      <c r="T13" s="30" t="s">
        <v>82</v>
      </c>
      <c r="U13" s="30" t="s">
        <v>99</v>
      </c>
      <c r="V13" s="30" t="s">
        <v>116</v>
      </c>
      <c r="W13" s="30" t="s">
        <v>186</v>
      </c>
      <c r="X13" s="33" t="s">
        <v>193</v>
      </c>
      <c r="Y13" s="42" t="s">
        <v>197</v>
      </c>
      <c r="Z13" s="29"/>
      <c r="AA13" s="42" t="s">
        <v>2</v>
      </c>
      <c r="AB13" s="42" t="s">
        <v>68</v>
      </c>
    </row>
    <row r="14" spans="1:28" s="39" customFormat="1">
      <c r="A14" s="36" t="s">
        <v>74</v>
      </c>
      <c r="B14" s="28">
        <v>43.274999999999999</v>
      </c>
      <c r="C14" s="28">
        <v>26.45</v>
      </c>
      <c r="D14" s="28">
        <v>14.526</v>
      </c>
      <c r="E14" s="28">
        <v>6.3760000000000012</v>
      </c>
      <c r="F14" s="28">
        <v>202</v>
      </c>
      <c r="G14" s="28">
        <v>292.62700000000001</v>
      </c>
      <c r="H14" s="41" t="s">
        <v>70</v>
      </c>
      <c r="I14" s="28"/>
      <c r="J14" s="36" t="s">
        <v>74</v>
      </c>
      <c r="K14" s="37">
        <v>0.1033034894398531</v>
      </c>
      <c r="L14" s="37">
        <v>0.17504591368227732</v>
      </c>
      <c r="M14" s="37">
        <v>3.7999999999999999E-2</v>
      </c>
      <c r="N14" s="37">
        <v>1.4348025711662075E-2</v>
      </c>
      <c r="O14" s="37">
        <v>0.57392102846648296</v>
      </c>
      <c r="P14" s="37">
        <v>0.90461845730027535</v>
      </c>
      <c r="Q14" s="28"/>
      <c r="R14" s="36" t="s">
        <v>74</v>
      </c>
      <c r="S14" s="31">
        <f t="shared" ref="S14:X15" si="0">IF(K14=0,"",B14/K14)</f>
        <v>418.911309140203</v>
      </c>
      <c r="T14" s="31">
        <f t="shared" si="0"/>
        <v>151.10321311475408</v>
      </c>
      <c r="U14" s="31">
        <f t="shared" si="0"/>
        <v>382.26315789473682</v>
      </c>
      <c r="V14" s="31">
        <f t="shared" si="0"/>
        <v>444.38169600000009</v>
      </c>
      <c r="W14" s="31">
        <f t="shared" si="0"/>
        <v>351.96480000000003</v>
      </c>
      <c r="X14" s="38">
        <f t="shared" si="0"/>
        <v>323.48112913073868</v>
      </c>
      <c r="Y14" s="29" t="s">
        <v>70</v>
      </c>
      <c r="Z14" s="28"/>
      <c r="AA14" s="29"/>
      <c r="AB14" s="29"/>
    </row>
    <row r="15" spans="1:28">
      <c r="A15" s="24" t="s">
        <v>75</v>
      </c>
      <c r="B15" s="1">
        <v>43.274999999999999</v>
      </c>
      <c r="C15" s="1">
        <v>26.45</v>
      </c>
      <c r="D15" s="1">
        <v>14.526</v>
      </c>
      <c r="E15" s="1">
        <v>6.3760000000000012</v>
      </c>
      <c r="F15" s="1">
        <v>202</v>
      </c>
      <c r="G15" s="1">
        <v>292.62700000000001</v>
      </c>
      <c r="J15" s="24" t="s">
        <v>75</v>
      </c>
      <c r="K15" s="30">
        <v>0.1033034894398531</v>
      </c>
      <c r="L15" s="30">
        <v>0.17504591368227732</v>
      </c>
      <c r="M15" s="30">
        <v>3.7999999999999999E-2</v>
      </c>
      <c r="N15" s="30">
        <v>1.4348025711662075E-2</v>
      </c>
      <c r="O15" s="30">
        <v>0.57392102846648296</v>
      </c>
      <c r="P15" s="30">
        <v>0.90461845730027535</v>
      </c>
      <c r="R15" s="24" t="s">
        <v>75</v>
      </c>
      <c r="S15" s="32">
        <f t="shared" si="0"/>
        <v>418.911309140203</v>
      </c>
      <c r="T15" s="32">
        <f t="shared" si="0"/>
        <v>151.10321311475408</v>
      </c>
      <c r="U15" s="32">
        <f t="shared" si="0"/>
        <v>382.26315789473682</v>
      </c>
      <c r="V15" s="32">
        <f t="shared" si="0"/>
        <v>444.38169600000009</v>
      </c>
      <c r="W15" s="32">
        <f t="shared" si="0"/>
        <v>351.96480000000003</v>
      </c>
      <c r="X15" s="35">
        <f t="shared" si="0"/>
        <v>323.48112913073868</v>
      </c>
    </row>
  </sheetData>
  <mergeCells count="1">
    <mergeCell ref="AA1:AB1"/>
  </mergeCells>
  <pageMargins left="0.7" right="0.7" top="0.75" bottom="0.75" header="0.3" footer="0.3"/>
  <pageSetup paperSize="5" scale="46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6"/>
  <sheetViews>
    <sheetView workbookViewId="0">
      <pane xSplit="1" topLeftCell="B1" activePane="topRight" state="frozen"/>
      <selection pane="topRight" activeCell="AB19" sqref="AB19"/>
    </sheetView>
  </sheetViews>
  <sheetFormatPr defaultRowHeight="15"/>
  <cols>
    <col min="1" max="1" width="27.7109375" bestFit="1" customWidth="1"/>
    <col min="2" max="2" width="12.28515625" style="1" bestFit="1" customWidth="1"/>
    <col min="3" max="3" width="13.28515625" style="1" bestFit="1" customWidth="1"/>
    <col min="4" max="4" width="8.7109375" style="1" bestFit="1" customWidth="1"/>
    <col min="5" max="5" width="12.140625" style="1" bestFit="1" customWidth="1"/>
    <col min="6" max="6" width="11.140625" style="1" bestFit="1" customWidth="1"/>
    <col min="7" max="7" width="8.85546875" style="40" bestFit="1" customWidth="1"/>
    <col min="8" max="8" width="4.5703125" style="28" customWidth="1"/>
    <col min="9" max="9" width="23.28515625" bestFit="1" customWidth="1"/>
    <col min="10" max="10" width="12.28515625" style="30" bestFit="1" customWidth="1"/>
    <col min="11" max="11" width="13.28515625" style="30" bestFit="1" customWidth="1"/>
    <col min="12" max="12" width="8.7109375" style="30" bestFit="1" customWidth="1"/>
    <col min="13" max="13" width="12.140625" style="30" bestFit="1" customWidth="1"/>
    <col min="14" max="14" width="11.140625" style="30" bestFit="1" customWidth="1"/>
    <col min="15" max="15" width="4.5703125" style="28" customWidth="1"/>
    <col min="16" max="16" width="19.42578125" customWidth="1"/>
    <col min="17" max="17" width="12.28515625" bestFit="1" customWidth="1"/>
    <col min="18" max="18" width="13.28515625" bestFit="1" customWidth="1"/>
    <col min="19" max="19" width="8.7109375" bestFit="1" customWidth="1"/>
    <col min="20" max="20" width="12.140625" bestFit="1" customWidth="1"/>
    <col min="21" max="21" width="11.140625" style="34" bestFit="1" customWidth="1"/>
    <col min="22" max="22" width="8.85546875" style="42" bestFit="1" customWidth="1"/>
    <col min="23" max="23" width="3.7109375" style="28" customWidth="1"/>
    <col min="24" max="24" width="9.85546875" style="42" customWidth="1"/>
    <col min="25" max="25" width="11" style="42" customWidth="1"/>
  </cols>
  <sheetData>
    <row r="1" spans="1:25">
      <c r="A1" s="25" t="s">
        <v>196</v>
      </c>
      <c r="I1" s="25" t="s">
        <v>196</v>
      </c>
      <c r="P1" s="25" t="s">
        <v>196</v>
      </c>
      <c r="X1" s="59" t="s">
        <v>200</v>
      </c>
      <c r="Y1" s="59"/>
    </row>
    <row r="2" spans="1:25">
      <c r="A2" s="42" t="s">
        <v>204</v>
      </c>
      <c r="B2" s="42" t="s">
        <v>3</v>
      </c>
      <c r="C2" s="42" t="s">
        <v>3</v>
      </c>
      <c r="D2" s="42" t="s">
        <v>3</v>
      </c>
      <c r="E2" s="42" t="s">
        <v>3</v>
      </c>
      <c r="I2" s="25"/>
      <c r="J2" s="42" t="s">
        <v>3</v>
      </c>
      <c r="K2" s="42" t="s">
        <v>3</v>
      </c>
      <c r="L2" s="42" t="s">
        <v>3</v>
      </c>
      <c r="M2" s="42" t="s">
        <v>3</v>
      </c>
      <c r="P2" s="25"/>
      <c r="Q2" s="42" t="s">
        <v>3</v>
      </c>
      <c r="R2" s="42" t="s">
        <v>3</v>
      </c>
      <c r="S2" s="42" t="s">
        <v>3</v>
      </c>
      <c r="T2" s="42" t="s">
        <v>3</v>
      </c>
    </row>
    <row r="3" spans="1:25">
      <c r="A3" s="42" t="s">
        <v>205</v>
      </c>
      <c r="B3" s="42" t="s">
        <v>10</v>
      </c>
      <c r="C3" s="42" t="s">
        <v>63</v>
      </c>
      <c r="D3" s="42" t="s">
        <v>63</v>
      </c>
      <c r="E3" s="42" t="s">
        <v>63</v>
      </c>
      <c r="I3" s="25"/>
      <c r="J3" s="42" t="s">
        <v>10</v>
      </c>
      <c r="K3" s="42" t="s">
        <v>63</v>
      </c>
      <c r="L3" s="42" t="s">
        <v>63</v>
      </c>
      <c r="M3" s="42" t="s">
        <v>63</v>
      </c>
      <c r="P3" s="25"/>
      <c r="Q3" s="42" t="s">
        <v>10</v>
      </c>
      <c r="R3" s="42" t="s">
        <v>63</v>
      </c>
      <c r="S3" s="42" t="s">
        <v>63</v>
      </c>
      <c r="T3" s="42" t="s">
        <v>63</v>
      </c>
    </row>
    <row r="4" spans="1:25">
      <c r="A4" s="52" t="s">
        <v>206</v>
      </c>
      <c r="B4" s="52">
        <v>41180</v>
      </c>
      <c r="C4" s="52" t="s">
        <v>233</v>
      </c>
      <c r="D4" s="52">
        <v>41572</v>
      </c>
      <c r="E4" s="52">
        <v>41196</v>
      </c>
      <c r="I4" s="25"/>
      <c r="J4" s="52">
        <v>41180</v>
      </c>
      <c r="K4" s="52" t="s">
        <v>233</v>
      </c>
      <c r="L4" s="52">
        <v>41572</v>
      </c>
      <c r="M4" s="52">
        <v>41196</v>
      </c>
      <c r="P4" s="25"/>
      <c r="Q4" s="52">
        <v>41180</v>
      </c>
      <c r="R4" s="52" t="s">
        <v>233</v>
      </c>
      <c r="S4" s="52">
        <v>41572</v>
      </c>
      <c r="T4" s="52">
        <v>41196</v>
      </c>
    </row>
    <row r="5" spans="1:25">
      <c r="A5" s="52" t="s">
        <v>207</v>
      </c>
      <c r="B5" s="42" t="s">
        <v>231</v>
      </c>
      <c r="C5" s="42" t="s">
        <v>231</v>
      </c>
      <c r="D5" s="42" t="s">
        <v>231</v>
      </c>
      <c r="E5" s="42" t="s">
        <v>231</v>
      </c>
      <c r="I5" s="25"/>
      <c r="J5" s="42" t="s">
        <v>231</v>
      </c>
      <c r="K5" s="42" t="s">
        <v>231</v>
      </c>
      <c r="L5" s="42" t="s">
        <v>231</v>
      </c>
      <c r="M5" s="42" t="s">
        <v>231</v>
      </c>
      <c r="P5" s="25"/>
      <c r="Q5" s="42" t="s">
        <v>231</v>
      </c>
      <c r="R5" s="42" t="s">
        <v>231</v>
      </c>
      <c r="S5" s="42" t="s">
        <v>231</v>
      </c>
      <c r="T5" s="42" t="s">
        <v>231</v>
      </c>
    </row>
    <row r="6" spans="1:25">
      <c r="A6" s="52" t="s">
        <v>208</v>
      </c>
      <c r="B6" s="42" t="s">
        <v>2</v>
      </c>
      <c r="C6" s="42" t="s">
        <v>2</v>
      </c>
      <c r="D6" s="42" t="s">
        <v>2</v>
      </c>
      <c r="E6" s="42" t="s">
        <v>2</v>
      </c>
      <c r="I6" s="25"/>
      <c r="J6" s="42" t="s">
        <v>2</v>
      </c>
      <c r="K6" s="42" t="s">
        <v>2</v>
      </c>
      <c r="L6" s="42" t="s">
        <v>2</v>
      </c>
      <c r="M6" s="42" t="s">
        <v>2</v>
      </c>
      <c r="P6" s="25"/>
      <c r="Q6" s="42" t="s">
        <v>2</v>
      </c>
      <c r="R6" s="42" t="s">
        <v>2</v>
      </c>
      <c r="S6" s="42" t="s">
        <v>2</v>
      </c>
      <c r="T6" s="42" t="s">
        <v>2</v>
      </c>
    </row>
    <row r="7" spans="1:25">
      <c r="A7" s="52" t="s">
        <v>209</v>
      </c>
      <c r="B7" s="42" t="s">
        <v>214</v>
      </c>
      <c r="C7" s="42" t="s">
        <v>214</v>
      </c>
      <c r="D7" s="42" t="s">
        <v>214</v>
      </c>
      <c r="E7" s="42" t="s">
        <v>214</v>
      </c>
      <c r="I7" s="25"/>
      <c r="J7" s="42" t="s">
        <v>214</v>
      </c>
      <c r="K7" s="42" t="s">
        <v>214</v>
      </c>
      <c r="L7" s="42" t="s">
        <v>214</v>
      </c>
      <c r="M7" s="42" t="s">
        <v>214</v>
      </c>
      <c r="P7" s="25"/>
      <c r="Q7" s="42" t="s">
        <v>214</v>
      </c>
      <c r="R7" s="42" t="s">
        <v>214</v>
      </c>
      <c r="S7" s="42" t="s">
        <v>214</v>
      </c>
      <c r="T7" s="42" t="s">
        <v>214</v>
      </c>
    </row>
    <row r="8" spans="1:25">
      <c r="A8" s="53" t="s">
        <v>210</v>
      </c>
      <c r="B8" s="52" t="s">
        <v>232</v>
      </c>
      <c r="C8" s="52" t="s">
        <v>234</v>
      </c>
      <c r="D8" s="52">
        <v>41505</v>
      </c>
      <c r="E8" s="52" t="s">
        <v>235</v>
      </c>
      <c r="I8" s="25"/>
      <c r="J8" s="52" t="s">
        <v>232</v>
      </c>
      <c r="K8" s="52" t="s">
        <v>234</v>
      </c>
      <c r="L8" s="52">
        <v>41505</v>
      </c>
      <c r="M8" s="52" t="s">
        <v>235</v>
      </c>
      <c r="P8" s="25"/>
      <c r="Q8" s="52" t="s">
        <v>232</v>
      </c>
      <c r="R8" s="52" t="s">
        <v>234</v>
      </c>
      <c r="S8" s="52">
        <v>41505</v>
      </c>
      <c r="T8" s="52" t="s">
        <v>235</v>
      </c>
    </row>
    <row r="9" spans="1:25">
      <c r="A9" s="42" t="s">
        <v>211</v>
      </c>
      <c r="B9" s="42">
        <v>4</v>
      </c>
      <c r="C9" s="42">
        <v>4</v>
      </c>
      <c r="D9" s="42">
        <v>6</v>
      </c>
      <c r="E9" s="42">
        <v>10</v>
      </c>
      <c r="I9" s="25"/>
      <c r="J9" s="42">
        <v>4</v>
      </c>
      <c r="K9" s="42">
        <v>4</v>
      </c>
      <c r="L9" s="42">
        <v>6</v>
      </c>
      <c r="M9" s="42">
        <v>10</v>
      </c>
      <c r="P9" s="25"/>
      <c r="Q9" s="42">
        <v>4</v>
      </c>
      <c r="R9" s="42">
        <v>4</v>
      </c>
      <c r="S9" s="42">
        <v>6</v>
      </c>
      <c r="T9" s="42">
        <v>10</v>
      </c>
    </row>
    <row r="10" spans="1:25">
      <c r="A10" s="42" t="s">
        <v>212</v>
      </c>
      <c r="B10" s="42">
        <v>36</v>
      </c>
      <c r="C10" s="42">
        <v>30</v>
      </c>
      <c r="D10" s="42">
        <v>18</v>
      </c>
      <c r="E10" s="42">
        <v>9</v>
      </c>
      <c r="I10" s="25"/>
      <c r="J10" s="42">
        <v>36</v>
      </c>
      <c r="K10" s="42">
        <v>30</v>
      </c>
      <c r="L10" s="42">
        <v>18</v>
      </c>
      <c r="M10" s="42">
        <v>9</v>
      </c>
      <c r="P10" s="25"/>
      <c r="Q10" s="42">
        <v>36</v>
      </c>
      <c r="R10" s="42">
        <v>30</v>
      </c>
      <c r="S10" s="42">
        <v>18</v>
      </c>
      <c r="T10" s="42">
        <v>9</v>
      </c>
    </row>
    <row r="11" spans="1:25">
      <c r="A11" s="1"/>
      <c r="I11" s="1"/>
      <c r="P11" s="1"/>
      <c r="X11" s="60">
        <v>2012</v>
      </c>
      <c r="Y11" s="60"/>
    </row>
    <row r="12" spans="1:25">
      <c r="A12" s="20" t="s">
        <v>194</v>
      </c>
      <c r="I12" s="25" t="s">
        <v>195</v>
      </c>
      <c r="P12" s="25" t="s">
        <v>198</v>
      </c>
      <c r="U12" s="33" t="s">
        <v>199</v>
      </c>
      <c r="X12" s="42" t="s">
        <v>201</v>
      </c>
      <c r="Y12" s="42" t="s">
        <v>201</v>
      </c>
    </row>
    <row r="13" spans="1:25">
      <c r="A13" t="s">
        <v>192</v>
      </c>
      <c r="B13" s="42" t="s">
        <v>58</v>
      </c>
      <c r="C13" s="42" t="s">
        <v>60</v>
      </c>
      <c r="D13" s="42" t="s">
        <v>87</v>
      </c>
      <c r="E13" s="42" t="s">
        <v>110</v>
      </c>
      <c r="F13" s="42" t="s">
        <v>193</v>
      </c>
      <c r="G13" s="40" t="s">
        <v>197</v>
      </c>
      <c r="H13" s="29"/>
      <c r="I13" t="s">
        <v>192</v>
      </c>
      <c r="J13" s="30" t="s">
        <v>58</v>
      </c>
      <c r="K13" s="30" t="s">
        <v>60</v>
      </c>
      <c r="L13" s="30" t="s">
        <v>87</v>
      </c>
      <c r="M13" s="30" t="s">
        <v>110</v>
      </c>
      <c r="N13" s="30" t="s">
        <v>193</v>
      </c>
      <c r="O13" s="29"/>
      <c r="P13" t="s">
        <v>192</v>
      </c>
      <c r="Q13" s="30" t="s">
        <v>58</v>
      </c>
      <c r="R13" s="30" t="s">
        <v>60</v>
      </c>
      <c r="S13" s="30" t="s">
        <v>87</v>
      </c>
      <c r="T13" s="30" t="s">
        <v>110</v>
      </c>
      <c r="U13" s="33" t="s">
        <v>193</v>
      </c>
      <c r="V13" s="42" t="s">
        <v>197</v>
      </c>
      <c r="W13" s="29"/>
      <c r="X13" s="42" t="s">
        <v>2</v>
      </c>
      <c r="Y13" s="42" t="s">
        <v>68</v>
      </c>
    </row>
    <row r="14" spans="1:25" s="39" customFormat="1">
      <c r="A14" s="36" t="s">
        <v>0</v>
      </c>
      <c r="B14" s="28">
        <v>22.504999999999999</v>
      </c>
      <c r="C14" s="28">
        <v>0.68700000000000006</v>
      </c>
      <c r="D14" s="28">
        <v>1.41</v>
      </c>
      <c r="E14" s="28">
        <v>3.5053139999999997E-2</v>
      </c>
      <c r="F14" s="28">
        <v>24.637053139999999</v>
      </c>
      <c r="G14" s="41" t="s">
        <v>88</v>
      </c>
      <c r="H14" s="28"/>
      <c r="I14" s="36" t="s">
        <v>0</v>
      </c>
      <c r="J14" s="37">
        <v>0.25564738292011019</v>
      </c>
      <c r="K14" s="37">
        <v>1.4233241505968778E-2</v>
      </c>
      <c r="L14" s="37">
        <v>0.08</v>
      </c>
      <c r="M14" s="37">
        <v>1.3957759412304867E-2</v>
      </c>
      <c r="N14" s="37">
        <v>0.36383838383838385</v>
      </c>
      <c r="O14" s="28"/>
      <c r="P14" s="36" t="s">
        <v>0</v>
      </c>
      <c r="Q14" s="31">
        <f t="shared" ref="Q14:U16" si="0">IF(J14=0,"",B14/J14)</f>
        <v>88.031411637931029</v>
      </c>
      <c r="R14" s="31">
        <f t="shared" si="0"/>
        <v>48.267290322580649</v>
      </c>
      <c r="S14" s="31">
        <f t="shared" si="0"/>
        <v>17.625</v>
      </c>
      <c r="T14" s="31">
        <f t="shared" si="0"/>
        <v>2.5113729907894733</v>
      </c>
      <c r="U14" s="38">
        <f t="shared" si="0"/>
        <v>67.714277092171017</v>
      </c>
      <c r="V14" s="29" t="s">
        <v>88</v>
      </c>
      <c r="W14" s="28"/>
      <c r="X14" s="29"/>
      <c r="Y14" s="29"/>
    </row>
    <row r="15" spans="1:25" s="49" customFormat="1">
      <c r="A15" s="24" t="s">
        <v>203</v>
      </c>
      <c r="B15" s="45"/>
      <c r="C15" s="1">
        <v>2.7E-2</v>
      </c>
      <c r="D15" s="45"/>
      <c r="E15" s="1">
        <v>3.5053139999999997E-2</v>
      </c>
      <c r="F15" s="45">
        <f>SUM(B15:E15)</f>
        <v>6.2053139999999993E-2</v>
      </c>
      <c r="G15" s="46"/>
      <c r="H15" s="28"/>
      <c r="I15" s="24" t="s">
        <v>203</v>
      </c>
      <c r="J15" s="47"/>
      <c r="K15" s="30">
        <v>5.7392102846648297E-3</v>
      </c>
      <c r="L15" s="47"/>
      <c r="M15" s="30">
        <v>1.3957759412304867E-2</v>
      </c>
      <c r="N15" s="47">
        <f>SUM(J15:M15)</f>
        <v>1.9696969696969699E-2</v>
      </c>
      <c r="O15" s="28"/>
      <c r="P15" s="24" t="s">
        <v>203</v>
      </c>
      <c r="Q15" s="32" t="str">
        <f t="shared" si="0"/>
        <v/>
      </c>
      <c r="R15" s="51">
        <f t="shared" si="0"/>
        <v>4.7044800000000002</v>
      </c>
      <c r="S15" s="32" t="str">
        <f t="shared" si="0"/>
        <v/>
      </c>
      <c r="T15" s="32">
        <f t="shared" si="0"/>
        <v>2.5113729907894733</v>
      </c>
      <c r="U15" s="35">
        <f t="shared" si="0"/>
        <v>3.1503901846153841</v>
      </c>
      <c r="V15" s="48"/>
      <c r="W15" s="28"/>
      <c r="X15" s="48"/>
      <c r="Y15" s="48"/>
    </row>
    <row r="16" spans="1:25">
      <c r="A16" s="24" t="s">
        <v>202</v>
      </c>
      <c r="B16" s="1">
        <v>22.504999999999999</v>
      </c>
      <c r="C16" s="1">
        <v>0.65999999999999992</v>
      </c>
      <c r="D16" s="1">
        <v>1.41</v>
      </c>
      <c r="F16" s="1">
        <f>SUM(B16:E16)</f>
        <v>24.574999999999999</v>
      </c>
      <c r="I16" s="24" t="s">
        <v>202</v>
      </c>
      <c r="J16" s="30">
        <v>0.25564738292011019</v>
      </c>
      <c r="K16" s="30">
        <v>8.4940312213039482E-3</v>
      </c>
      <c r="L16" s="30">
        <v>0.08</v>
      </c>
      <c r="N16" s="47">
        <f>SUM(J16:M16)</f>
        <v>0.34414141414141414</v>
      </c>
      <c r="P16" s="24" t="s">
        <v>202</v>
      </c>
      <c r="Q16" s="32">
        <f t="shared" si="0"/>
        <v>88.031411637931029</v>
      </c>
      <c r="R16" s="32">
        <f t="shared" si="0"/>
        <v>77.701621621621612</v>
      </c>
      <c r="S16" s="32">
        <f t="shared" si="0"/>
        <v>17.625</v>
      </c>
      <c r="T16" s="32" t="str">
        <f t="shared" si="0"/>
        <v/>
      </c>
      <c r="U16" s="35">
        <f t="shared" si="0"/>
        <v>71.40959788670385</v>
      </c>
    </row>
  </sheetData>
  <mergeCells count="2">
    <mergeCell ref="X1:Y1"/>
    <mergeCell ref="X11:Y11"/>
  </mergeCells>
  <pageMargins left="0.7" right="0.7" top="0.75" bottom="0.75" header="0.3" footer="0.3"/>
  <pageSetup paperSize="5" scale="5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7"/>
  <sheetViews>
    <sheetView workbookViewId="0">
      <pane xSplit="1" topLeftCell="G1" activePane="topRight" state="frozen"/>
      <selection pane="topRight" activeCell="O2" sqref="O2:Q10"/>
    </sheetView>
  </sheetViews>
  <sheetFormatPr defaultRowHeight="15"/>
  <cols>
    <col min="1" max="1" width="27.7109375" bestFit="1" customWidth="1"/>
    <col min="2" max="2" width="13.42578125" style="1" bestFit="1" customWidth="1"/>
    <col min="3" max="3" width="12.28515625" style="1" bestFit="1" customWidth="1"/>
    <col min="4" max="4" width="13.42578125" style="1" bestFit="1" customWidth="1"/>
    <col min="5" max="5" width="11.140625" style="1" bestFit="1" customWidth="1"/>
    <col min="6" max="6" width="8.85546875" style="40" bestFit="1" customWidth="1"/>
    <col min="7" max="7" width="4.5703125" style="28" customWidth="1"/>
    <col min="8" max="8" width="23.28515625" bestFit="1" customWidth="1"/>
    <col min="9" max="10" width="12.28515625" style="30" bestFit="1" customWidth="1"/>
    <col min="11" max="11" width="13.42578125" style="30" bestFit="1" customWidth="1"/>
    <col min="12" max="12" width="11.140625" style="30" bestFit="1" customWidth="1"/>
    <col min="13" max="13" width="4.5703125" style="28" customWidth="1"/>
    <col min="14" max="14" width="19.42578125" customWidth="1"/>
    <col min="15" max="15" width="13.42578125" bestFit="1" customWidth="1"/>
    <col min="16" max="16" width="12.28515625" bestFit="1" customWidth="1"/>
    <col min="17" max="17" width="13.42578125" bestFit="1" customWidth="1"/>
    <col min="18" max="18" width="11.140625" style="34" bestFit="1" customWidth="1"/>
    <col min="19" max="19" width="8.85546875" style="42" bestFit="1" customWidth="1"/>
    <col min="20" max="20" width="3.7109375" style="28" customWidth="1"/>
    <col min="21" max="21" width="9.85546875" style="42" customWidth="1"/>
    <col min="22" max="22" width="11" style="42" customWidth="1"/>
  </cols>
  <sheetData>
    <row r="1" spans="1:22">
      <c r="A1" s="25" t="s">
        <v>196</v>
      </c>
      <c r="H1" s="25" t="s">
        <v>196</v>
      </c>
      <c r="N1" s="25" t="s">
        <v>196</v>
      </c>
      <c r="U1" s="59" t="s">
        <v>200</v>
      </c>
      <c r="V1" s="59"/>
    </row>
    <row r="2" spans="1:22">
      <c r="A2" s="42" t="s">
        <v>204</v>
      </c>
      <c r="B2" s="42" t="s">
        <v>3</v>
      </c>
      <c r="C2" s="42" t="s">
        <v>3</v>
      </c>
      <c r="D2" s="42" t="s">
        <v>3</v>
      </c>
      <c r="H2" s="25"/>
      <c r="I2" s="44" t="s">
        <v>3</v>
      </c>
      <c r="J2" s="44" t="s">
        <v>3</v>
      </c>
      <c r="K2" s="44" t="s">
        <v>3</v>
      </c>
      <c r="N2" s="25"/>
      <c r="O2" s="44" t="s">
        <v>3</v>
      </c>
      <c r="P2" s="44" t="s">
        <v>3</v>
      </c>
      <c r="Q2" s="44" t="s">
        <v>3</v>
      </c>
    </row>
    <row r="3" spans="1:22">
      <c r="A3" s="42" t="s">
        <v>205</v>
      </c>
      <c r="B3" s="42" t="s">
        <v>10</v>
      </c>
      <c r="C3" s="42" t="s">
        <v>63</v>
      </c>
      <c r="D3" s="42" t="s">
        <v>237</v>
      </c>
      <c r="H3" s="25"/>
      <c r="I3" s="44" t="s">
        <v>10</v>
      </c>
      <c r="J3" s="44" t="s">
        <v>63</v>
      </c>
      <c r="K3" s="44" t="s">
        <v>237</v>
      </c>
      <c r="N3" s="25"/>
      <c r="O3" s="44" t="s">
        <v>10</v>
      </c>
      <c r="P3" s="44" t="s">
        <v>63</v>
      </c>
      <c r="Q3" s="44" t="s">
        <v>237</v>
      </c>
    </row>
    <row r="4" spans="1:22">
      <c r="A4" s="52" t="s">
        <v>206</v>
      </c>
      <c r="B4" s="52">
        <v>41392</v>
      </c>
      <c r="C4" s="52">
        <v>41412</v>
      </c>
      <c r="D4" s="52" t="s">
        <v>238</v>
      </c>
      <c r="H4" s="25"/>
      <c r="I4" s="52">
        <v>41392</v>
      </c>
      <c r="J4" s="52">
        <v>41412</v>
      </c>
      <c r="K4" s="52" t="s">
        <v>238</v>
      </c>
      <c r="N4" s="25"/>
      <c r="O4" s="52">
        <v>41392</v>
      </c>
      <c r="P4" s="52">
        <v>41412</v>
      </c>
      <c r="Q4" s="52" t="s">
        <v>238</v>
      </c>
    </row>
    <row r="5" spans="1:22">
      <c r="A5" s="52" t="s">
        <v>207</v>
      </c>
      <c r="B5" s="42" t="s">
        <v>213</v>
      </c>
      <c r="C5" s="42" t="s">
        <v>213</v>
      </c>
      <c r="D5" s="42" t="s">
        <v>213</v>
      </c>
      <c r="H5" s="25"/>
      <c r="I5" s="44" t="s">
        <v>213</v>
      </c>
      <c r="J5" s="44" t="s">
        <v>213</v>
      </c>
      <c r="K5" s="44" t="s">
        <v>213</v>
      </c>
      <c r="N5" s="25"/>
      <c r="O5" s="44" t="s">
        <v>213</v>
      </c>
      <c r="P5" s="44" t="s">
        <v>213</v>
      </c>
      <c r="Q5" s="44" t="s">
        <v>213</v>
      </c>
    </row>
    <row r="6" spans="1:22">
      <c r="A6" s="52" t="s">
        <v>208</v>
      </c>
      <c r="B6" s="42" t="s">
        <v>2</v>
      </c>
      <c r="C6" s="42" t="s">
        <v>2</v>
      </c>
      <c r="D6" s="42" t="s">
        <v>2</v>
      </c>
      <c r="H6" s="25"/>
      <c r="I6" s="44" t="s">
        <v>2</v>
      </c>
      <c r="J6" s="44" t="s">
        <v>2</v>
      </c>
      <c r="K6" s="44" t="s">
        <v>2</v>
      </c>
      <c r="N6" s="25"/>
      <c r="O6" s="44" t="s">
        <v>2</v>
      </c>
      <c r="P6" s="44" t="s">
        <v>2</v>
      </c>
      <c r="Q6" s="44" t="s">
        <v>2</v>
      </c>
    </row>
    <row r="7" spans="1:22">
      <c r="A7" s="52" t="s">
        <v>209</v>
      </c>
      <c r="B7" s="42" t="s">
        <v>214</v>
      </c>
      <c r="C7" s="42" t="s">
        <v>216</v>
      </c>
      <c r="D7" s="42" t="s">
        <v>216</v>
      </c>
      <c r="H7" s="25"/>
      <c r="I7" s="44" t="s">
        <v>214</v>
      </c>
      <c r="J7" s="44" t="s">
        <v>216</v>
      </c>
      <c r="K7" s="44" t="s">
        <v>216</v>
      </c>
      <c r="N7" s="25"/>
      <c r="O7" s="44" t="s">
        <v>214</v>
      </c>
      <c r="P7" s="44" t="s">
        <v>216</v>
      </c>
      <c r="Q7" s="44" t="s">
        <v>216</v>
      </c>
    </row>
    <row r="8" spans="1:22">
      <c r="A8" s="53" t="s">
        <v>210</v>
      </c>
      <c r="B8" s="54" t="s">
        <v>272</v>
      </c>
      <c r="C8" s="54" t="s">
        <v>236</v>
      </c>
      <c r="D8" s="54" t="s">
        <v>273</v>
      </c>
      <c r="H8" s="25"/>
      <c r="I8" s="54" t="s">
        <v>272</v>
      </c>
      <c r="J8" s="54" t="s">
        <v>236</v>
      </c>
      <c r="K8" s="54" t="s">
        <v>273</v>
      </c>
      <c r="N8" s="25"/>
      <c r="O8" s="54" t="s">
        <v>272</v>
      </c>
      <c r="P8" s="54" t="s">
        <v>236</v>
      </c>
      <c r="Q8" s="54" t="s">
        <v>273</v>
      </c>
    </row>
    <row r="9" spans="1:22">
      <c r="A9" s="42" t="s">
        <v>211</v>
      </c>
      <c r="B9" s="42">
        <v>16</v>
      </c>
      <c r="C9" s="42">
        <v>1.5</v>
      </c>
      <c r="D9" s="42">
        <v>18</v>
      </c>
      <c r="H9" s="25"/>
      <c r="I9" s="44">
        <v>16</v>
      </c>
      <c r="J9" s="44">
        <v>1.5</v>
      </c>
      <c r="K9" s="44">
        <v>18</v>
      </c>
      <c r="N9" s="25"/>
      <c r="O9" s="44">
        <v>16</v>
      </c>
      <c r="P9" s="44">
        <v>1.5</v>
      </c>
      <c r="Q9" s="44">
        <v>18</v>
      </c>
    </row>
    <row r="10" spans="1:22">
      <c r="A10" s="42" t="s">
        <v>212</v>
      </c>
      <c r="B10" s="42">
        <v>36</v>
      </c>
      <c r="C10" s="42">
        <v>14</v>
      </c>
      <c r="D10" s="42">
        <v>14</v>
      </c>
      <c r="H10" s="25"/>
      <c r="I10" s="44">
        <v>36</v>
      </c>
      <c r="J10" s="44">
        <v>14</v>
      </c>
      <c r="K10" s="44">
        <v>14</v>
      </c>
      <c r="N10" s="25"/>
      <c r="O10" s="44">
        <v>36</v>
      </c>
      <c r="P10" s="44">
        <v>14</v>
      </c>
      <c r="Q10" s="44">
        <v>14</v>
      </c>
    </row>
    <row r="11" spans="1:22">
      <c r="A11" s="25"/>
      <c r="H11" s="25"/>
      <c r="N11" s="25"/>
    </row>
    <row r="12" spans="1:22">
      <c r="A12" s="20" t="s">
        <v>194</v>
      </c>
      <c r="H12" s="25" t="s">
        <v>195</v>
      </c>
      <c r="N12" s="25" t="s">
        <v>198</v>
      </c>
      <c r="R12" s="33" t="s">
        <v>199</v>
      </c>
      <c r="U12" s="42" t="s">
        <v>201</v>
      </c>
      <c r="V12" s="42" t="s">
        <v>201</v>
      </c>
    </row>
    <row r="13" spans="1:22">
      <c r="A13" t="s">
        <v>192</v>
      </c>
      <c r="B13" s="42" t="s">
        <v>58</v>
      </c>
      <c r="C13" s="42" t="s">
        <v>87</v>
      </c>
      <c r="D13" s="42" t="s">
        <v>110</v>
      </c>
      <c r="E13" s="42" t="s">
        <v>193</v>
      </c>
      <c r="F13" s="40" t="s">
        <v>197</v>
      </c>
      <c r="G13" s="29"/>
      <c r="H13" t="s">
        <v>192</v>
      </c>
      <c r="I13" s="30" t="s">
        <v>58</v>
      </c>
      <c r="J13" s="30" t="s">
        <v>87</v>
      </c>
      <c r="K13" s="30" t="s">
        <v>110</v>
      </c>
      <c r="L13" s="30" t="s">
        <v>193</v>
      </c>
      <c r="M13" s="29"/>
      <c r="N13" t="s">
        <v>192</v>
      </c>
      <c r="O13" s="30" t="s">
        <v>58</v>
      </c>
      <c r="P13" s="30" t="s">
        <v>87</v>
      </c>
      <c r="Q13" s="30" t="s">
        <v>110</v>
      </c>
      <c r="R13" s="33" t="s">
        <v>193</v>
      </c>
      <c r="S13" s="42" t="s">
        <v>197</v>
      </c>
      <c r="T13" s="29"/>
      <c r="U13" s="42" t="s">
        <v>2</v>
      </c>
      <c r="V13" s="42" t="s">
        <v>68</v>
      </c>
    </row>
    <row r="14" spans="1:22" s="39" customFormat="1">
      <c r="A14" s="36" t="s">
        <v>4</v>
      </c>
      <c r="B14" s="28">
        <v>3077.45</v>
      </c>
      <c r="C14" s="28">
        <v>36</v>
      </c>
      <c r="D14" s="28">
        <v>274.03178000000003</v>
      </c>
      <c r="E14" s="28">
        <v>3387.4817800000001</v>
      </c>
      <c r="F14" s="41" t="s">
        <v>12</v>
      </c>
      <c r="G14" s="28"/>
      <c r="H14" s="36" t="s">
        <v>4</v>
      </c>
      <c r="I14" s="37">
        <v>6.5013774104683189E-2</v>
      </c>
      <c r="J14" s="37">
        <v>0.03</v>
      </c>
      <c r="K14" s="37">
        <v>3.8318794000612184E-3</v>
      </c>
      <c r="L14" s="37">
        <v>9.8845653504744405E-2</v>
      </c>
      <c r="M14" s="28"/>
      <c r="N14" s="36" t="s">
        <v>4</v>
      </c>
      <c r="O14" s="31">
        <f t="shared" ref="O14:R17" si="0">IF(I14=0,"",B14/I14)</f>
        <v>47335.353813559326</v>
      </c>
      <c r="P14" s="31">
        <f t="shared" si="0"/>
        <v>1200</v>
      </c>
      <c r="Q14" s="31">
        <f t="shared" si="0"/>
        <v>71513.67550753869</v>
      </c>
      <c r="R14" s="38">
        <f t="shared" si="0"/>
        <v>34270.417159388875</v>
      </c>
      <c r="S14" s="29" t="s">
        <v>12</v>
      </c>
      <c r="T14" s="28"/>
      <c r="U14" s="29"/>
      <c r="V14" s="29"/>
    </row>
    <row r="15" spans="1:22">
      <c r="A15" s="24" t="s">
        <v>90</v>
      </c>
      <c r="C15" s="1">
        <v>36</v>
      </c>
      <c r="E15" s="1">
        <v>36</v>
      </c>
      <c r="H15" s="24" t="s">
        <v>90</v>
      </c>
      <c r="J15" s="30">
        <v>0.03</v>
      </c>
      <c r="L15" s="30">
        <v>0.03</v>
      </c>
      <c r="N15" s="24" t="s">
        <v>90</v>
      </c>
      <c r="O15" s="32" t="str">
        <f t="shared" si="0"/>
        <v/>
      </c>
      <c r="P15" s="32">
        <f t="shared" si="0"/>
        <v>1200</v>
      </c>
      <c r="Q15" s="32" t="str">
        <f t="shared" si="0"/>
        <v/>
      </c>
      <c r="R15" s="35">
        <f t="shared" si="0"/>
        <v>1200</v>
      </c>
    </row>
    <row r="16" spans="1:22">
      <c r="A16" s="24" t="s">
        <v>5</v>
      </c>
      <c r="B16" s="1">
        <v>3077.45</v>
      </c>
      <c r="D16" s="1">
        <v>154.58655200000001</v>
      </c>
      <c r="E16" s="1">
        <v>3232.036552</v>
      </c>
      <c r="H16" s="24" t="s">
        <v>5</v>
      </c>
      <c r="I16" s="30">
        <v>6.5013774104683189E-2</v>
      </c>
      <c r="K16" s="30">
        <v>1.6873278236914601E-3</v>
      </c>
      <c r="L16" s="30">
        <v>6.6701101928374654E-2</v>
      </c>
      <c r="N16" s="24" t="s">
        <v>5</v>
      </c>
      <c r="O16" s="32">
        <f t="shared" si="0"/>
        <v>47335.353813559326</v>
      </c>
      <c r="P16" s="32" t="str">
        <f t="shared" si="0"/>
        <v/>
      </c>
      <c r="Q16" s="32">
        <f t="shared" si="0"/>
        <v>91616.193266938775</v>
      </c>
      <c r="R16" s="35">
        <f t="shared" si="0"/>
        <v>48455.519602519358</v>
      </c>
    </row>
    <row r="17" spans="1:18">
      <c r="A17" s="24" t="s">
        <v>113</v>
      </c>
      <c r="D17" s="1">
        <v>119.44522800000001</v>
      </c>
      <c r="E17" s="1">
        <v>119.44522800000001</v>
      </c>
      <c r="H17" s="24" t="s">
        <v>113</v>
      </c>
      <c r="K17" s="30">
        <v>2.1445515763697581E-3</v>
      </c>
      <c r="L17" s="30">
        <v>2.1445515763697581E-3</v>
      </c>
      <c r="N17" s="24" t="s">
        <v>113</v>
      </c>
      <c r="O17" s="32" t="str">
        <f t="shared" si="0"/>
        <v/>
      </c>
      <c r="P17" s="32" t="str">
        <f t="shared" si="0"/>
        <v/>
      </c>
      <c r="Q17" s="32">
        <f t="shared" si="0"/>
        <v>55697.064745905453</v>
      </c>
      <c r="R17" s="35">
        <f t="shared" si="0"/>
        <v>55697.064745905453</v>
      </c>
    </row>
  </sheetData>
  <mergeCells count="1">
    <mergeCell ref="U1:V1"/>
  </mergeCells>
  <pageMargins left="0.7" right="0.7" top="0.75" bottom="0.75" header="0.3" footer="0.3"/>
  <pageSetup paperSize="5" scale="6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0"/>
  <sheetViews>
    <sheetView workbookViewId="0">
      <pane xSplit="1" topLeftCell="I1" activePane="topRight" state="frozen"/>
      <selection pane="topRight" activeCell="V20" sqref="V20"/>
    </sheetView>
  </sheetViews>
  <sheetFormatPr defaultRowHeight="15"/>
  <cols>
    <col min="1" max="1" width="27.7109375" bestFit="1" customWidth="1"/>
    <col min="2" max="2" width="12.28515625" style="1" bestFit="1" customWidth="1"/>
    <col min="3" max="4" width="11.28515625" style="1" bestFit="1" customWidth="1"/>
    <col min="5" max="5" width="11.140625" style="1" bestFit="1" customWidth="1"/>
    <col min="6" max="6" width="8.85546875" style="40" bestFit="1" customWidth="1"/>
    <col min="7" max="7" width="4.5703125" style="28" customWidth="1"/>
    <col min="8" max="8" width="23.28515625" bestFit="1" customWidth="1"/>
    <col min="9" max="9" width="12.28515625" style="30" bestFit="1" customWidth="1"/>
    <col min="10" max="11" width="11.28515625" style="30" bestFit="1" customWidth="1"/>
    <col min="12" max="12" width="11.140625" style="30" bestFit="1" customWidth="1"/>
    <col min="13" max="13" width="4.5703125" style="28" customWidth="1"/>
    <col min="14" max="14" width="19.42578125" customWidth="1"/>
    <col min="15" max="15" width="12.28515625" bestFit="1" customWidth="1"/>
    <col min="16" max="17" width="11.28515625" bestFit="1" customWidth="1"/>
    <col min="18" max="18" width="11.140625" style="34" bestFit="1" customWidth="1"/>
    <col min="19" max="19" width="8.85546875" style="42" bestFit="1" customWidth="1"/>
    <col min="20" max="20" width="3.7109375" style="28" customWidth="1"/>
    <col min="21" max="21" width="9.85546875" style="42" customWidth="1"/>
    <col min="22" max="22" width="11" style="42" customWidth="1"/>
  </cols>
  <sheetData>
    <row r="1" spans="1:22">
      <c r="A1" s="25" t="s">
        <v>196</v>
      </c>
      <c r="H1" s="25" t="s">
        <v>196</v>
      </c>
      <c r="N1" s="25" t="s">
        <v>196</v>
      </c>
      <c r="U1" s="59" t="s">
        <v>200</v>
      </c>
      <c r="V1" s="59"/>
    </row>
    <row r="2" spans="1:22">
      <c r="A2" s="42" t="s">
        <v>204</v>
      </c>
      <c r="B2" s="42" t="s">
        <v>239</v>
      </c>
      <c r="C2" s="42" t="s">
        <v>3</v>
      </c>
      <c r="D2" s="42" t="s">
        <v>107</v>
      </c>
      <c r="H2" s="25"/>
      <c r="I2" s="42" t="s">
        <v>239</v>
      </c>
      <c r="J2" s="42" t="s">
        <v>3</v>
      </c>
      <c r="K2" s="42" t="s">
        <v>107</v>
      </c>
      <c r="N2" s="25"/>
      <c r="O2" s="42" t="s">
        <v>239</v>
      </c>
      <c r="P2" s="42" t="s">
        <v>3</v>
      </c>
      <c r="Q2" s="42" t="s">
        <v>107</v>
      </c>
    </row>
    <row r="3" spans="1:22">
      <c r="A3" s="42" t="s">
        <v>205</v>
      </c>
      <c r="B3" s="42" t="s">
        <v>63</v>
      </c>
      <c r="C3" s="42" t="s">
        <v>10</v>
      </c>
      <c r="D3" s="42" t="s">
        <v>10</v>
      </c>
      <c r="H3" s="25"/>
      <c r="I3" s="42" t="s">
        <v>63</v>
      </c>
      <c r="J3" s="42" t="s">
        <v>10</v>
      </c>
      <c r="K3" s="42" t="s">
        <v>10</v>
      </c>
      <c r="N3" s="25"/>
      <c r="O3" s="42" t="s">
        <v>63</v>
      </c>
      <c r="P3" s="42" t="s">
        <v>10</v>
      </c>
      <c r="Q3" s="42" t="s">
        <v>10</v>
      </c>
    </row>
    <row r="4" spans="1:22">
      <c r="A4" s="52" t="s">
        <v>206</v>
      </c>
      <c r="B4" s="52" t="s">
        <v>240</v>
      </c>
      <c r="C4" s="52">
        <v>41391</v>
      </c>
      <c r="D4" s="55">
        <v>41369</v>
      </c>
      <c r="H4" s="25"/>
      <c r="I4" s="52" t="s">
        <v>240</v>
      </c>
      <c r="J4" s="52">
        <v>41391</v>
      </c>
      <c r="K4" s="55">
        <v>41369</v>
      </c>
      <c r="N4" s="25"/>
      <c r="O4" s="52" t="s">
        <v>240</v>
      </c>
      <c r="P4" s="52">
        <v>41391</v>
      </c>
      <c r="Q4" s="55">
        <v>41369</v>
      </c>
    </row>
    <row r="5" spans="1:22">
      <c r="A5" s="52" t="s">
        <v>207</v>
      </c>
      <c r="B5" s="42" t="s">
        <v>213</v>
      </c>
      <c r="C5" s="42" t="s">
        <v>213</v>
      </c>
      <c r="D5" s="42" t="s">
        <v>213</v>
      </c>
      <c r="H5" s="25"/>
      <c r="I5" s="42" t="s">
        <v>213</v>
      </c>
      <c r="J5" s="42" t="s">
        <v>213</v>
      </c>
      <c r="K5" s="42" t="s">
        <v>213</v>
      </c>
      <c r="N5" s="25"/>
      <c r="O5" s="42" t="s">
        <v>213</v>
      </c>
      <c r="P5" s="42" t="s">
        <v>213</v>
      </c>
      <c r="Q5" s="42" t="s">
        <v>213</v>
      </c>
    </row>
    <row r="6" spans="1:22">
      <c r="A6" s="52" t="s">
        <v>208</v>
      </c>
      <c r="B6" s="42" t="s">
        <v>2</v>
      </c>
      <c r="C6" s="42" t="s">
        <v>2</v>
      </c>
      <c r="D6" s="42" t="s">
        <v>2</v>
      </c>
      <c r="H6" s="25"/>
      <c r="I6" s="42" t="s">
        <v>2</v>
      </c>
      <c r="J6" s="42" t="s">
        <v>2</v>
      </c>
      <c r="K6" s="42" t="s">
        <v>2</v>
      </c>
      <c r="N6" s="25"/>
      <c r="O6" s="42" t="s">
        <v>2</v>
      </c>
      <c r="P6" s="42" t="s">
        <v>2</v>
      </c>
      <c r="Q6" s="42" t="s">
        <v>2</v>
      </c>
    </row>
    <row r="7" spans="1:22">
      <c r="A7" s="52" t="s">
        <v>209</v>
      </c>
      <c r="B7" s="42" t="s">
        <v>216</v>
      </c>
      <c r="C7" s="42" t="s">
        <v>216</v>
      </c>
      <c r="D7" s="42" t="s">
        <v>216</v>
      </c>
      <c r="H7" s="25"/>
      <c r="I7" s="42" t="s">
        <v>216</v>
      </c>
      <c r="J7" s="42" t="s">
        <v>216</v>
      </c>
      <c r="K7" s="42" t="s">
        <v>216</v>
      </c>
      <c r="N7" s="25"/>
      <c r="O7" s="42" t="s">
        <v>216</v>
      </c>
      <c r="P7" s="42" t="s">
        <v>216</v>
      </c>
      <c r="Q7" s="42" t="s">
        <v>216</v>
      </c>
    </row>
    <row r="8" spans="1:22">
      <c r="A8" s="53" t="s">
        <v>210</v>
      </c>
      <c r="B8" s="52" t="s">
        <v>241</v>
      </c>
      <c r="C8" s="52" t="s">
        <v>242</v>
      </c>
      <c r="D8" s="52" t="s">
        <v>243</v>
      </c>
      <c r="H8" s="25"/>
      <c r="I8" s="52" t="s">
        <v>241</v>
      </c>
      <c r="J8" s="52" t="s">
        <v>242</v>
      </c>
      <c r="K8" s="52" t="s">
        <v>243</v>
      </c>
      <c r="N8" s="25"/>
      <c r="O8" s="52" t="s">
        <v>241</v>
      </c>
      <c r="P8" s="52" t="s">
        <v>242</v>
      </c>
      <c r="Q8" s="52" t="s">
        <v>243</v>
      </c>
    </row>
    <row r="9" spans="1:22">
      <c r="A9" s="42" t="s">
        <v>211</v>
      </c>
      <c r="B9" s="42" t="s">
        <v>244</v>
      </c>
      <c r="C9" s="42">
        <v>7</v>
      </c>
      <c r="D9" s="42">
        <v>8</v>
      </c>
      <c r="H9" s="25"/>
      <c r="I9" s="42" t="s">
        <v>244</v>
      </c>
      <c r="J9" s="42">
        <v>7</v>
      </c>
      <c r="K9" s="42">
        <v>8</v>
      </c>
      <c r="N9" s="25"/>
      <c r="O9" s="42" t="s">
        <v>244</v>
      </c>
      <c r="P9" s="42">
        <v>7</v>
      </c>
      <c r="Q9" s="42">
        <v>8</v>
      </c>
    </row>
    <row r="10" spans="1:22">
      <c r="A10" s="42" t="s">
        <v>212</v>
      </c>
      <c r="B10" s="42" t="s">
        <v>244</v>
      </c>
      <c r="C10" s="42">
        <v>10</v>
      </c>
      <c r="D10" s="42">
        <v>10</v>
      </c>
      <c r="H10" s="25"/>
      <c r="I10" s="42" t="s">
        <v>244</v>
      </c>
      <c r="J10" s="42">
        <v>10</v>
      </c>
      <c r="K10" s="42">
        <v>10</v>
      </c>
      <c r="N10" s="25"/>
      <c r="O10" s="42" t="s">
        <v>244</v>
      </c>
      <c r="P10" s="42">
        <v>10</v>
      </c>
      <c r="Q10" s="42">
        <v>10</v>
      </c>
    </row>
    <row r="11" spans="1:22">
      <c r="A11" s="1"/>
      <c r="H11" s="1"/>
      <c r="N11" s="1"/>
      <c r="U11" s="60">
        <v>2012</v>
      </c>
      <c r="V11" s="60"/>
    </row>
    <row r="12" spans="1:22">
      <c r="A12" s="20" t="s">
        <v>194</v>
      </c>
      <c r="H12" s="25" t="s">
        <v>195</v>
      </c>
      <c r="N12" s="25" t="s">
        <v>198</v>
      </c>
      <c r="R12" s="33" t="s">
        <v>199</v>
      </c>
      <c r="U12" s="42" t="s">
        <v>201</v>
      </c>
      <c r="V12" s="42" t="s">
        <v>201</v>
      </c>
    </row>
    <row r="13" spans="1:22">
      <c r="A13" t="s">
        <v>192</v>
      </c>
      <c r="B13" s="42" t="s">
        <v>105</v>
      </c>
      <c r="C13" s="42" t="s">
        <v>110</v>
      </c>
      <c r="D13" s="42" t="s">
        <v>116</v>
      </c>
      <c r="E13" s="42" t="s">
        <v>193</v>
      </c>
      <c r="F13" s="40" t="s">
        <v>197</v>
      </c>
      <c r="G13" s="29"/>
      <c r="H13" t="s">
        <v>192</v>
      </c>
      <c r="I13" s="30" t="s">
        <v>105</v>
      </c>
      <c r="J13" s="30" t="s">
        <v>110</v>
      </c>
      <c r="K13" s="30" t="s">
        <v>116</v>
      </c>
      <c r="L13" s="30" t="s">
        <v>193</v>
      </c>
      <c r="M13" s="29"/>
      <c r="N13" t="s">
        <v>192</v>
      </c>
      <c r="O13" s="30" t="s">
        <v>105</v>
      </c>
      <c r="P13" s="30" t="s">
        <v>110</v>
      </c>
      <c r="Q13" s="30" t="s">
        <v>116</v>
      </c>
      <c r="R13" s="33" t="s">
        <v>193</v>
      </c>
      <c r="S13" s="42" t="s">
        <v>197</v>
      </c>
      <c r="T13" s="29"/>
      <c r="U13" s="42" t="s">
        <v>2</v>
      </c>
      <c r="V13" s="42" t="s">
        <v>68</v>
      </c>
    </row>
    <row r="14" spans="1:22" s="39" customFormat="1">
      <c r="A14" s="36" t="s">
        <v>108</v>
      </c>
      <c r="B14" s="28">
        <v>3.0571000000000002</v>
      </c>
      <c r="C14" s="28">
        <v>0.22707379999999999</v>
      </c>
      <c r="D14" s="28">
        <v>0.42100000000000004</v>
      </c>
      <c r="E14" s="28">
        <v>3.7051737999999999</v>
      </c>
      <c r="F14" s="41" t="s">
        <v>70</v>
      </c>
      <c r="G14" s="28"/>
      <c r="H14" s="36" t="s">
        <v>108</v>
      </c>
      <c r="I14" s="37">
        <f>I16</f>
        <v>3.2506887052341595E-2</v>
      </c>
      <c r="J14" s="37">
        <v>8.0348943985307617E-4</v>
      </c>
      <c r="K14" s="37">
        <v>2.0661157024793389E-3</v>
      </c>
      <c r="L14" s="37">
        <f>SUM(I14:K14)</f>
        <v>3.5376492194674009E-2</v>
      </c>
      <c r="M14" s="28"/>
      <c r="N14" s="36" t="s">
        <v>108</v>
      </c>
      <c r="O14" s="56">
        <f t="shared" ref="O14:R17" si="0">IF(I14=0,"",B14/I14)</f>
        <v>94.044686440677978</v>
      </c>
      <c r="P14" s="31">
        <f t="shared" si="0"/>
        <v>282.60956365714287</v>
      </c>
      <c r="Q14" s="31">
        <f t="shared" si="0"/>
        <v>203.76400000000001</v>
      </c>
      <c r="R14" s="38">
        <f t="shared" si="0"/>
        <v>104.73547743543155</v>
      </c>
      <c r="S14" s="29" t="s">
        <v>70</v>
      </c>
      <c r="T14" s="28"/>
      <c r="U14" s="29"/>
      <c r="V14" s="29"/>
    </row>
    <row r="15" spans="1:22">
      <c r="A15" s="24" t="s">
        <v>112</v>
      </c>
      <c r="C15" s="1">
        <v>0.22707379999999999</v>
      </c>
      <c r="E15" s="1">
        <v>0.22707379999999999</v>
      </c>
      <c r="H15" s="24" t="s">
        <v>112</v>
      </c>
      <c r="J15" s="30">
        <v>8.0348943985307617E-4</v>
      </c>
      <c r="L15" s="30">
        <f>SUM(I15:K15)</f>
        <v>8.0348943985307617E-4</v>
      </c>
      <c r="N15" s="24" t="s">
        <v>112</v>
      </c>
      <c r="O15" s="51" t="str">
        <f t="shared" si="0"/>
        <v/>
      </c>
      <c r="P15" s="32">
        <f t="shared" si="0"/>
        <v>282.60956365714287</v>
      </c>
      <c r="Q15" s="32" t="str">
        <f t="shared" si="0"/>
        <v/>
      </c>
      <c r="R15" s="35">
        <f t="shared" si="0"/>
        <v>282.60956365714287</v>
      </c>
    </row>
    <row r="16" spans="1:22">
      <c r="A16" s="24" t="s">
        <v>109</v>
      </c>
      <c r="B16" s="1">
        <v>3.0571000000000002</v>
      </c>
      <c r="E16" s="1">
        <v>3.0571000000000002</v>
      </c>
      <c r="H16" s="24" t="s">
        <v>109</v>
      </c>
      <c r="I16" s="30">
        <f>I19+I20</f>
        <v>3.2506887052341595E-2</v>
      </c>
      <c r="L16" s="30">
        <f t="shared" ref="L16:L17" si="1">SUM(I16:K16)</f>
        <v>3.2506887052341595E-2</v>
      </c>
      <c r="N16" s="24" t="s">
        <v>109</v>
      </c>
      <c r="O16" s="51">
        <f t="shared" si="0"/>
        <v>94.044686440677978</v>
      </c>
      <c r="P16" s="32" t="str">
        <f t="shared" si="0"/>
        <v/>
      </c>
      <c r="Q16" s="32" t="str">
        <f t="shared" si="0"/>
        <v/>
      </c>
      <c r="R16" s="35">
        <f t="shared" si="0"/>
        <v>94.044686440677978</v>
      </c>
    </row>
    <row r="17" spans="1:18">
      <c r="A17" s="24" t="s">
        <v>118</v>
      </c>
      <c r="D17" s="1">
        <v>0.42100000000000004</v>
      </c>
      <c r="E17" s="1">
        <v>0.42100000000000004</v>
      </c>
      <c r="H17" s="24" t="s">
        <v>118</v>
      </c>
      <c r="K17" s="30">
        <v>2.0661157024793389E-3</v>
      </c>
      <c r="L17" s="30">
        <f t="shared" si="1"/>
        <v>2.0661157024793389E-3</v>
      </c>
      <c r="N17" s="24" t="s">
        <v>118</v>
      </c>
      <c r="O17" s="51" t="str">
        <f t="shared" si="0"/>
        <v/>
      </c>
      <c r="P17" s="32" t="str">
        <f t="shared" si="0"/>
        <v/>
      </c>
      <c r="Q17" s="32">
        <f t="shared" si="0"/>
        <v>203.76400000000001</v>
      </c>
      <c r="R17" s="35">
        <f t="shared" si="0"/>
        <v>203.76400000000001</v>
      </c>
    </row>
    <row r="18" spans="1:18">
      <c r="O18" s="58"/>
    </row>
    <row r="19" spans="1:18">
      <c r="A19" s="24" t="s">
        <v>107</v>
      </c>
      <c r="B19" s="1">
        <v>0.93649999999999989</v>
      </c>
      <c r="D19" s="1">
        <f>D14</f>
        <v>0.42100000000000004</v>
      </c>
      <c r="H19" s="24" t="s">
        <v>107</v>
      </c>
      <c r="I19" s="57">
        <v>1.1616161616161616E-2</v>
      </c>
      <c r="J19" s="50"/>
      <c r="K19" s="50">
        <f>K14</f>
        <v>2.0661157024793389E-3</v>
      </c>
      <c r="N19" s="24" t="s">
        <v>107</v>
      </c>
      <c r="O19" s="51">
        <f t="shared" ref="O19:Q20" si="2">IF(I19=0,"",B19/I19)</f>
        <v>80.620434782608683</v>
      </c>
      <c r="P19" s="32" t="str">
        <f t="shared" si="2"/>
        <v/>
      </c>
      <c r="Q19" s="32">
        <f t="shared" si="2"/>
        <v>203.76400000000001</v>
      </c>
    </row>
    <row r="20" spans="1:18">
      <c r="A20" s="24" t="s">
        <v>3</v>
      </c>
      <c r="B20" s="1">
        <v>2.1206000000000005</v>
      </c>
      <c r="C20" s="1">
        <f>C14</f>
        <v>0.22707379999999999</v>
      </c>
      <c r="H20" s="24" t="s">
        <v>3</v>
      </c>
      <c r="I20" s="30">
        <v>2.089072543617998E-2</v>
      </c>
      <c r="J20" s="30">
        <f>J14</f>
        <v>8.0348943985307617E-4</v>
      </c>
      <c r="K20" s="50"/>
      <c r="N20" s="24" t="s">
        <v>3</v>
      </c>
      <c r="O20" s="51">
        <f t="shared" si="2"/>
        <v>101.50916043956047</v>
      </c>
      <c r="P20" s="32">
        <f t="shared" si="2"/>
        <v>282.60956365714287</v>
      </c>
      <c r="Q20" s="32" t="str">
        <f t="shared" si="2"/>
        <v/>
      </c>
    </row>
  </sheetData>
  <mergeCells count="2">
    <mergeCell ref="U1:V1"/>
    <mergeCell ref="U11:V11"/>
  </mergeCells>
  <pageMargins left="0.7" right="0.7" top="0.75" bottom="0.75" header="0.3" footer="0.3"/>
  <pageSetup paperSize="5" scale="62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9"/>
  <sheetViews>
    <sheetView workbookViewId="0">
      <pane xSplit="1" topLeftCell="J1" activePane="topRight" state="frozen"/>
      <selection pane="topRight" activeCell="A20" sqref="A1:V20"/>
    </sheetView>
  </sheetViews>
  <sheetFormatPr defaultRowHeight="15"/>
  <cols>
    <col min="1" max="1" width="27.7109375" bestFit="1" customWidth="1"/>
    <col min="2" max="3" width="7.7109375" style="1" bestFit="1" customWidth="1"/>
    <col min="4" max="4" width="12.28515625" style="1" bestFit="1" customWidth="1"/>
    <col min="5" max="5" width="11.140625" style="1" bestFit="1" customWidth="1"/>
    <col min="6" max="6" width="8.85546875" style="40" bestFit="1" customWidth="1"/>
    <col min="7" max="7" width="4.5703125" style="28" customWidth="1"/>
    <col min="8" max="8" width="23.28515625" bestFit="1" customWidth="1"/>
    <col min="9" max="10" width="7.7109375" style="30" bestFit="1" customWidth="1"/>
    <col min="11" max="11" width="12.28515625" style="30" bestFit="1" customWidth="1"/>
    <col min="12" max="12" width="11.140625" style="30" bestFit="1" customWidth="1"/>
    <col min="13" max="13" width="4.5703125" style="28" customWidth="1"/>
    <col min="14" max="14" width="19.42578125" customWidth="1"/>
    <col min="15" max="16" width="8.28515625" bestFit="1" customWidth="1"/>
    <col min="17" max="17" width="12.28515625" bestFit="1" customWidth="1"/>
    <col min="18" max="18" width="11.140625" style="34" bestFit="1" customWidth="1"/>
    <col min="19" max="19" width="8.85546875" style="42" bestFit="1" customWidth="1"/>
    <col min="20" max="20" width="3.7109375" style="28" customWidth="1"/>
    <col min="21" max="21" width="9.85546875" style="42" customWidth="1"/>
    <col min="22" max="22" width="11" style="42" customWidth="1"/>
  </cols>
  <sheetData>
    <row r="1" spans="1:22">
      <c r="A1" s="25" t="s">
        <v>196</v>
      </c>
      <c r="H1" s="25" t="s">
        <v>196</v>
      </c>
      <c r="N1" s="25" t="s">
        <v>196</v>
      </c>
      <c r="U1" s="59" t="s">
        <v>200</v>
      </c>
      <c r="V1" s="59"/>
    </row>
    <row r="2" spans="1:22">
      <c r="A2" s="42" t="s">
        <v>204</v>
      </c>
      <c r="B2" s="42" t="s">
        <v>3</v>
      </c>
      <c r="C2" s="42" t="s">
        <v>3</v>
      </c>
      <c r="D2" s="42" t="s">
        <v>3</v>
      </c>
      <c r="H2" s="25"/>
      <c r="I2" s="42" t="s">
        <v>3</v>
      </c>
      <c r="J2" s="42" t="s">
        <v>3</v>
      </c>
      <c r="K2" s="42" t="s">
        <v>3</v>
      </c>
      <c r="N2" s="25"/>
      <c r="O2" s="42" t="s">
        <v>3</v>
      </c>
      <c r="P2" s="42" t="s">
        <v>3</v>
      </c>
      <c r="Q2" s="42" t="s">
        <v>3</v>
      </c>
    </row>
    <row r="3" spans="1:22">
      <c r="A3" s="42" t="s">
        <v>205</v>
      </c>
      <c r="B3" s="42" t="s">
        <v>10</v>
      </c>
      <c r="C3" s="42" t="s">
        <v>63</v>
      </c>
      <c r="D3" s="42" t="s">
        <v>10</v>
      </c>
      <c r="H3" s="25"/>
      <c r="I3" s="42" t="s">
        <v>10</v>
      </c>
      <c r="J3" s="42" t="s">
        <v>63</v>
      </c>
      <c r="K3" s="42" t="s">
        <v>10</v>
      </c>
      <c r="N3" s="25"/>
      <c r="O3" s="42" t="s">
        <v>10</v>
      </c>
      <c r="P3" s="42" t="s">
        <v>63</v>
      </c>
      <c r="Q3" s="42" t="s">
        <v>10</v>
      </c>
    </row>
    <row r="4" spans="1:22">
      <c r="A4" s="52" t="s">
        <v>206</v>
      </c>
      <c r="B4" s="52">
        <v>41390</v>
      </c>
      <c r="C4" s="52">
        <v>41396</v>
      </c>
      <c r="D4" s="52" t="s">
        <v>245</v>
      </c>
      <c r="H4" s="25"/>
      <c r="I4" s="52">
        <v>41390</v>
      </c>
      <c r="J4" s="52">
        <v>41396</v>
      </c>
      <c r="K4" s="52" t="s">
        <v>245</v>
      </c>
      <c r="N4" s="25"/>
      <c r="O4" s="52">
        <v>41390</v>
      </c>
      <c r="P4" s="52">
        <v>41396</v>
      </c>
      <c r="Q4" s="52" t="s">
        <v>245</v>
      </c>
    </row>
    <row r="5" spans="1:22">
      <c r="A5" s="52" t="s">
        <v>207</v>
      </c>
      <c r="B5" s="42" t="s">
        <v>213</v>
      </c>
      <c r="C5" s="42" t="s">
        <v>213</v>
      </c>
      <c r="D5" s="42" t="s">
        <v>213</v>
      </c>
      <c r="H5" s="25"/>
      <c r="I5" s="42" t="s">
        <v>213</v>
      </c>
      <c r="J5" s="42" t="s">
        <v>213</v>
      </c>
      <c r="K5" s="42" t="s">
        <v>213</v>
      </c>
      <c r="N5" s="25"/>
      <c r="O5" s="42" t="s">
        <v>213</v>
      </c>
      <c r="P5" s="42" t="s">
        <v>213</v>
      </c>
      <c r="Q5" s="42" t="s">
        <v>213</v>
      </c>
    </row>
    <row r="6" spans="1:22">
      <c r="A6" s="52" t="s">
        <v>208</v>
      </c>
      <c r="B6" s="42" t="s">
        <v>2</v>
      </c>
      <c r="C6" s="42" t="s">
        <v>2</v>
      </c>
      <c r="D6" s="42" t="s">
        <v>2</v>
      </c>
      <c r="H6" s="25"/>
      <c r="I6" s="42" t="s">
        <v>2</v>
      </c>
      <c r="J6" s="42" t="s">
        <v>2</v>
      </c>
      <c r="K6" s="42" t="s">
        <v>2</v>
      </c>
      <c r="N6" s="25"/>
      <c r="O6" s="42" t="s">
        <v>2</v>
      </c>
      <c r="P6" s="42" t="s">
        <v>2</v>
      </c>
      <c r="Q6" s="42" t="s">
        <v>2</v>
      </c>
    </row>
    <row r="7" spans="1:22">
      <c r="A7" s="52" t="s">
        <v>209</v>
      </c>
      <c r="B7" s="42" t="s">
        <v>214</v>
      </c>
      <c r="C7" s="42" t="s">
        <v>216</v>
      </c>
      <c r="D7" s="42" t="s">
        <v>216</v>
      </c>
      <c r="H7" s="25"/>
      <c r="I7" s="42" t="s">
        <v>214</v>
      </c>
      <c r="J7" s="42" t="s">
        <v>216</v>
      </c>
      <c r="K7" s="42" t="s">
        <v>216</v>
      </c>
      <c r="N7" s="25"/>
      <c r="O7" s="42" t="s">
        <v>214</v>
      </c>
      <c r="P7" s="42" t="s">
        <v>216</v>
      </c>
      <c r="Q7" s="42" t="s">
        <v>216</v>
      </c>
    </row>
    <row r="8" spans="1:22">
      <c r="A8" s="53" t="s">
        <v>210</v>
      </c>
      <c r="B8" s="52">
        <v>41492</v>
      </c>
      <c r="C8" s="52">
        <v>41502</v>
      </c>
      <c r="D8" s="52" t="s">
        <v>246</v>
      </c>
      <c r="H8" s="25"/>
      <c r="I8" s="52">
        <v>41492</v>
      </c>
      <c r="J8" s="52">
        <v>41502</v>
      </c>
      <c r="K8" s="52" t="s">
        <v>246</v>
      </c>
      <c r="N8" s="25"/>
      <c r="O8" s="52">
        <v>41492</v>
      </c>
      <c r="P8" s="52">
        <v>41502</v>
      </c>
      <c r="Q8" s="52" t="s">
        <v>246</v>
      </c>
    </row>
    <row r="9" spans="1:22">
      <c r="A9" s="42" t="s">
        <v>211</v>
      </c>
      <c r="B9" s="42">
        <v>3</v>
      </c>
      <c r="C9" s="42">
        <v>5</v>
      </c>
      <c r="D9" s="42">
        <v>5.5</v>
      </c>
      <c r="H9" s="25"/>
      <c r="I9" s="42">
        <v>3</v>
      </c>
      <c r="J9" s="42">
        <v>5</v>
      </c>
      <c r="K9" s="42">
        <v>5.5</v>
      </c>
      <c r="N9" s="25"/>
      <c r="O9" s="42">
        <v>3</v>
      </c>
      <c r="P9" s="42">
        <v>5</v>
      </c>
      <c r="Q9" s="42">
        <v>5.5</v>
      </c>
    </row>
    <row r="10" spans="1:22">
      <c r="A10" s="42" t="s">
        <v>212</v>
      </c>
      <c r="B10" s="42">
        <v>36</v>
      </c>
      <c r="C10" s="42">
        <v>30</v>
      </c>
      <c r="D10" s="42">
        <v>8</v>
      </c>
      <c r="H10" s="25"/>
      <c r="I10" s="42">
        <v>36</v>
      </c>
      <c r="J10" s="42">
        <v>30</v>
      </c>
      <c r="K10" s="42">
        <v>8</v>
      </c>
      <c r="N10" s="25"/>
      <c r="O10" s="42">
        <v>36</v>
      </c>
      <c r="P10" s="42">
        <v>30</v>
      </c>
      <c r="Q10" s="42">
        <v>8</v>
      </c>
    </row>
    <row r="11" spans="1:22">
      <c r="A11" s="1"/>
      <c r="H11" s="1"/>
      <c r="N11" s="1"/>
      <c r="U11" s="60">
        <v>2012</v>
      </c>
      <c r="V11" s="60"/>
    </row>
    <row r="12" spans="1:22">
      <c r="A12" s="20" t="s">
        <v>194</v>
      </c>
      <c r="H12" s="25" t="s">
        <v>195</v>
      </c>
      <c r="N12" s="25" t="s">
        <v>198</v>
      </c>
      <c r="R12" s="33" t="s">
        <v>199</v>
      </c>
      <c r="U12" s="42" t="s">
        <v>201</v>
      </c>
      <c r="V12" s="42" t="s">
        <v>201</v>
      </c>
    </row>
    <row r="13" spans="1:22">
      <c r="A13" t="s">
        <v>192</v>
      </c>
      <c r="B13" s="42" t="s">
        <v>58</v>
      </c>
      <c r="C13" s="42" t="s">
        <v>60</v>
      </c>
      <c r="D13" s="42" t="s">
        <v>110</v>
      </c>
      <c r="E13" s="42" t="s">
        <v>193</v>
      </c>
      <c r="F13" s="40" t="s">
        <v>197</v>
      </c>
      <c r="G13" s="29"/>
      <c r="H13" t="s">
        <v>192</v>
      </c>
      <c r="I13" s="30" t="s">
        <v>58</v>
      </c>
      <c r="J13" s="30" t="s">
        <v>60</v>
      </c>
      <c r="K13" s="30" t="s">
        <v>110</v>
      </c>
      <c r="L13" s="30" t="s">
        <v>193</v>
      </c>
      <c r="M13" s="29"/>
      <c r="N13" t="s">
        <v>192</v>
      </c>
      <c r="O13" s="30" t="s">
        <v>58</v>
      </c>
      <c r="P13" s="30" t="s">
        <v>60</v>
      </c>
      <c r="Q13" s="30" t="s">
        <v>110</v>
      </c>
      <c r="R13" s="33" t="s">
        <v>193</v>
      </c>
      <c r="S13" s="42" t="s">
        <v>197</v>
      </c>
      <c r="T13" s="29"/>
      <c r="U13" s="42" t="s">
        <v>2</v>
      </c>
      <c r="V13" s="42" t="s">
        <v>68</v>
      </c>
    </row>
    <row r="14" spans="1:22" s="39" customFormat="1">
      <c r="A14" s="36" t="s">
        <v>6</v>
      </c>
      <c r="B14" s="28">
        <v>23.094999999999999</v>
      </c>
      <c r="C14" s="28">
        <v>0.72</v>
      </c>
      <c r="D14" s="28">
        <v>2.0183113000000001</v>
      </c>
      <c r="E14" s="28">
        <v>25.833311299999998</v>
      </c>
      <c r="F14" s="41" t="s">
        <v>70</v>
      </c>
      <c r="G14" s="28"/>
      <c r="H14" s="36" t="s">
        <v>6</v>
      </c>
      <c r="I14" s="37">
        <v>8.9256198347107435E-2</v>
      </c>
      <c r="J14" s="37">
        <v>4.5913682277318639E-3</v>
      </c>
      <c r="K14" s="37">
        <v>5.255892255892256E-3</v>
      </c>
      <c r="L14" s="37">
        <v>9.9103458830731558E-2</v>
      </c>
      <c r="M14" s="28"/>
      <c r="N14" s="36" t="s">
        <v>6</v>
      </c>
      <c r="O14" s="31">
        <f t="shared" ref="O14:R19" si="0">IF(I14=0,"",B14/I14)</f>
        <v>258.74953703703704</v>
      </c>
      <c r="P14" s="31">
        <f t="shared" si="0"/>
        <v>156.816</v>
      </c>
      <c r="Q14" s="31">
        <f t="shared" si="0"/>
        <v>384.0092607943626</v>
      </c>
      <c r="R14" s="38">
        <f t="shared" si="0"/>
        <v>260.67012801362688</v>
      </c>
      <c r="S14" s="29" t="s">
        <v>70</v>
      </c>
      <c r="T14" s="28"/>
      <c r="U14" s="29"/>
      <c r="V14" s="29"/>
    </row>
    <row r="15" spans="1:22">
      <c r="A15" s="24" t="s">
        <v>9</v>
      </c>
      <c r="B15" s="1">
        <v>7.02</v>
      </c>
      <c r="D15" s="1">
        <v>7.9365599999999994E-2</v>
      </c>
      <c r="E15" s="1">
        <v>7.0993655999999996</v>
      </c>
      <c r="H15" s="24" t="s">
        <v>9</v>
      </c>
      <c r="I15" s="30">
        <v>2.9752066115702479E-2</v>
      </c>
      <c r="K15" s="30">
        <v>2.6756198347107442E-4</v>
      </c>
      <c r="L15" s="30">
        <v>3.0019628099173554E-2</v>
      </c>
      <c r="N15" s="24" t="s">
        <v>9</v>
      </c>
      <c r="O15" s="32">
        <f t="shared" si="0"/>
        <v>235.95</v>
      </c>
      <c r="P15" s="32" t="str">
        <f t="shared" si="0"/>
        <v/>
      </c>
      <c r="Q15" s="32">
        <f t="shared" si="0"/>
        <v>296.62509961389958</v>
      </c>
      <c r="R15" s="35">
        <f t="shared" si="0"/>
        <v>236.49079117657178</v>
      </c>
      <c r="U15" s="42">
        <v>268.91000000000003</v>
      </c>
    </row>
    <row r="16" spans="1:22">
      <c r="A16" s="24" t="s">
        <v>8</v>
      </c>
      <c r="B16" s="1">
        <v>6.4749999999999996</v>
      </c>
      <c r="C16" s="1">
        <v>0.72</v>
      </c>
      <c r="D16" s="1">
        <v>1.2136323</v>
      </c>
      <c r="E16" s="1">
        <v>8.4086322999999989</v>
      </c>
      <c r="H16" s="24" t="s">
        <v>8</v>
      </c>
      <c r="I16" s="30">
        <v>2.9752066115702479E-2</v>
      </c>
      <c r="J16" s="30">
        <v>4.5913682277318639E-3</v>
      </c>
      <c r="K16" s="30">
        <v>2.8523875114784209E-3</v>
      </c>
      <c r="L16" s="30">
        <v>3.7195821854912763E-2</v>
      </c>
      <c r="N16" s="24" t="s">
        <v>8</v>
      </c>
      <c r="O16" s="32">
        <f t="shared" si="0"/>
        <v>217.63194444444443</v>
      </c>
      <c r="P16" s="32">
        <f t="shared" si="0"/>
        <v>156.816</v>
      </c>
      <c r="Q16" s="32">
        <f t="shared" si="0"/>
        <v>425.47946066800802</v>
      </c>
      <c r="R16" s="35">
        <f t="shared" si="0"/>
        <v>226.06389321894767</v>
      </c>
    </row>
    <row r="17" spans="1:21">
      <c r="A17" s="24" t="s">
        <v>125</v>
      </c>
      <c r="D17" s="1">
        <v>0.49934190000000001</v>
      </c>
      <c r="E17" s="1">
        <v>0.49934190000000001</v>
      </c>
      <c r="H17" s="24" t="s">
        <v>125</v>
      </c>
      <c r="K17" s="30">
        <v>1.6069788797061523E-3</v>
      </c>
      <c r="L17" s="30">
        <v>1.6069788797061523E-3</v>
      </c>
      <c r="N17" s="24" t="s">
        <v>125</v>
      </c>
      <c r="O17" s="32" t="str">
        <f t="shared" si="0"/>
        <v/>
      </c>
      <c r="P17" s="32" t="str">
        <f t="shared" si="0"/>
        <v/>
      </c>
      <c r="Q17" s="32">
        <f t="shared" si="0"/>
        <v>310.73333091428572</v>
      </c>
      <c r="R17" s="35">
        <f t="shared" si="0"/>
        <v>310.73333091428572</v>
      </c>
      <c r="U17" s="42">
        <v>268.91000000000003</v>
      </c>
    </row>
    <row r="18" spans="1:21">
      <c r="A18" s="24" t="s">
        <v>71</v>
      </c>
      <c r="D18" s="1">
        <v>0.22597149999999999</v>
      </c>
      <c r="E18" s="1">
        <v>0.22597149999999999</v>
      </c>
      <c r="H18" s="24" t="s">
        <v>71</v>
      </c>
      <c r="K18" s="30">
        <v>5.2896388123660845E-4</v>
      </c>
      <c r="L18" s="30">
        <v>5.2896388123660845E-4</v>
      </c>
      <c r="N18" s="24" t="s">
        <v>71</v>
      </c>
      <c r="O18" s="32" t="str">
        <f t="shared" si="0"/>
        <v/>
      </c>
      <c r="P18" s="32" t="str">
        <f t="shared" si="0"/>
        <v/>
      </c>
      <c r="Q18" s="32">
        <f t="shared" si="0"/>
        <v>427.19646466546118</v>
      </c>
      <c r="R18" s="35">
        <f t="shared" si="0"/>
        <v>427.19646466546118</v>
      </c>
      <c r="U18" s="42">
        <v>268.91000000000003</v>
      </c>
    </row>
    <row r="19" spans="1:21">
      <c r="A19" s="24" t="s">
        <v>7</v>
      </c>
      <c r="B19" s="1">
        <v>9.6</v>
      </c>
      <c r="E19" s="1">
        <v>9.6</v>
      </c>
      <c r="H19" s="24" t="s">
        <v>7</v>
      </c>
      <c r="I19" s="30">
        <v>2.9752066115702479E-2</v>
      </c>
      <c r="L19" s="30">
        <v>2.9752066115702479E-2</v>
      </c>
      <c r="N19" s="24" t="s">
        <v>7</v>
      </c>
      <c r="O19" s="32">
        <f t="shared" si="0"/>
        <v>322.66666666666663</v>
      </c>
      <c r="P19" s="32" t="str">
        <f t="shared" si="0"/>
        <v/>
      </c>
      <c r="Q19" s="32" t="str">
        <f t="shared" si="0"/>
        <v/>
      </c>
      <c r="R19" s="35">
        <f t="shared" si="0"/>
        <v>322.66666666666663</v>
      </c>
      <c r="U19" s="42">
        <v>268.91000000000003</v>
      </c>
    </row>
  </sheetData>
  <mergeCells count="2">
    <mergeCell ref="U1:V1"/>
    <mergeCell ref="U11:V11"/>
  </mergeCells>
  <pageMargins left="0.7" right="0.7" top="0.75" bottom="0.75" header="0.3" footer="0.3"/>
  <pageSetup paperSize="5" scale="6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Column definitions</vt:lpstr>
      <vt:lpstr>TOT recap</vt:lpstr>
      <vt:lpstr>asparagus</vt:lpstr>
      <vt:lpstr>beans</vt:lpstr>
      <vt:lpstr>carrots</vt:lpstr>
      <vt:lpstr>garlic</vt:lpstr>
      <vt:lpstr>greens</vt:lpstr>
      <vt:lpstr>lettuce</vt:lpstr>
      <vt:lpstr>onions</vt:lpstr>
      <vt:lpstr>potatoes</vt:lpstr>
      <vt:lpstr>sweet pot</vt:lpstr>
      <vt:lpstr>squash</vt:lpstr>
      <vt:lpstr>tomatoes</vt:lpstr>
      <vt:lpstr>asparagus!Print_Area</vt:lpstr>
      <vt:lpstr>beans!Print_Area</vt:lpstr>
      <vt:lpstr>carrots!Print_Area</vt:lpstr>
      <vt:lpstr>garlic!Print_Area</vt:lpstr>
      <vt:lpstr>greens!Print_Area</vt:lpstr>
      <vt:lpstr>lettuce!Print_Area</vt:lpstr>
      <vt:lpstr>onions!Print_Area</vt:lpstr>
      <vt:lpstr>potatoes!Print_Area</vt:lpstr>
      <vt:lpstr>squash!Print_Area</vt:lpstr>
      <vt:lpstr>'sweet pot'!Print_Area</vt:lpstr>
      <vt:lpstr>tomatoes!Print_Area</vt:lpstr>
      <vt:lpstr>'TOT recap'!Print_Area</vt:lpstr>
      <vt:lpstr>'TOT recap'!Print_Titles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Wilbeck</dc:creator>
  <cp:lastModifiedBy>Erica</cp:lastModifiedBy>
  <cp:lastPrinted>2014-01-28T16:43:36Z</cp:lastPrinted>
  <dcterms:created xsi:type="dcterms:W3CDTF">2013-01-15T21:19:33Z</dcterms:created>
  <dcterms:modified xsi:type="dcterms:W3CDTF">2014-04-19T01:19:06Z</dcterms:modified>
</cp:coreProperties>
</file>